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enkins\AppData\Local\Microsoft\Windows\Temporary Internet Files\Content.Outlook\DFR89O5M\"/>
    </mc:Choice>
  </mc:AlternateContent>
  <bookViews>
    <workbookView xWindow="120" yWindow="90" windowWidth="15180" windowHeight="8070"/>
  </bookViews>
  <sheets>
    <sheet name="Template" sheetId="1" r:id="rId1"/>
    <sheet name="Employees" sheetId="2" r:id="rId2"/>
    <sheet name="Type-Reason Codes" sheetId="3" r:id="rId3"/>
  </sheets>
  <definedNames>
    <definedName name="_xlnm._FilterDatabase" localSheetId="1" hidden="1">Employees!$C$1:$C$480</definedName>
    <definedName name="_xlnm._FilterDatabase" localSheetId="0" hidden="1">Template!$O$1:$O$50</definedName>
  </definedNames>
  <calcPr calcId="152511"/>
</workbook>
</file>

<file path=xl/calcChain.xml><?xml version="1.0" encoding="utf-8"?>
<calcChain xmlns="http://schemas.openxmlformats.org/spreadsheetml/2006/main">
  <c r="AK50" i="1" l="1"/>
  <c r="AJ50" i="1"/>
  <c r="AI50" i="1"/>
  <c r="U50" i="1"/>
  <c r="T50" i="1"/>
  <c r="S50" i="1"/>
  <c r="R50" i="1"/>
  <c r="O50" i="1"/>
  <c r="E50" i="1"/>
  <c r="D50" i="1"/>
  <c r="C50" i="1"/>
  <c r="AK49" i="1"/>
  <c r="AJ49" i="1"/>
  <c r="AI49" i="1"/>
  <c r="U49" i="1"/>
  <c r="T49" i="1"/>
  <c r="S49" i="1"/>
  <c r="R49" i="1"/>
  <c r="O49" i="1"/>
  <c r="E49" i="1"/>
  <c r="D49" i="1"/>
  <c r="C49" i="1"/>
  <c r="AK48" i="1"/>
  <c r="AJ48" i="1"/>
  <c r="AI48" i="1"/>
  <c r="U48" i="1"/>
  <c r="T48" i="1"/>
  <c r="S48" i="1"/>
  <c r="R48" i="1"/>
  <c r="O48" i="1"/>
  <c r="E48" i="1"/>
  <c r="D48" i="1"/>
  <c r="C48" i="1"/>
  <c r="AK47" i="1"/>
  <c r="AJ47" i="1"/>
  <c r="AI47" i="1"/>
  <c r="U47" i="1"/>
  <c r="T47" i="1"/>
  <c r="S47" i="1"/>
  <c r="R47" i="1"/>
  <c r="O47" i="1"/>
  <c r="E47" i="1"/>
  <c r="D47" i="1"/>
  <c r="C47" i="1"/>
  <c r="AK46" i="1"/>
  <c r="AJ46" i="1"/>
  <c r="AI46" i="1"/>
  <c r="U46" i="1"/>
  <c r="T46" i="1"/>
  <c r="S46" i="1"/>
  <c r="R46" i="1"/>
  <c r="O46" i="1"/>
  <c r="E46" i="1"/>
  <c r="D46" i="1"/>
  <c r="C46" i="1"/>
  <c r="AK45" i="1"/>
  <c r="AJ45" i="1"/>
  <c r="AI45" i="1"/>
  <c r="U45" i="1"/>
  <c r="T45" i="1"/>
  <c r="S45" i="1"/>
  <c r="R45" i="1"/>
  <c r="O45" i="1"/>
  <c r="E45" i="1"/>
  <c r="D45" i="1"/>
  <c r="C45" i="1"/>
  <c r="AK44" i="1"/>
  <c r="AJ44" i="1"/>
  <c r="AI44" i="1"/>
  <c r="U44" i="1"/>
  <c r="T44" i="1"/>
  <c r="S44" i="1"/>
  <c r="R44" i="1"/>
  <c r="O44" i="1"/>
  <c r="E44" i="1"/>
  <c r="D44" i="1"/>
  <c r="C44" i="1"/>
  <c r="AK43" i="1"/>
  <c r="AJ43" i="1"/>
  <c r="AI43" i="1"/>
  <c r="U43" i="1"/>
  <c r="T43" i="1"/>
  <c r="S43" i="1"/>
  <c r="R43" i="1"/>
  <c r="O43" i="1"/>
  <c r="E43" i="1"/>
  <c r="D43" i="1"/>
  <c r="C43" i="1"/>
  <c r="AK42" i="1"/>
  <c r="AJ42" i="1"/>
  <c r="AI42" i="1"/>
  <c r="U42" i="1"/>
  <c r="T42" i="1"/>
  <c r="S42" i="1"/>
  <c r="R42" i="1"/>
  <c r="O42" i="1"/>
  <c r="E42" i="1"/>
  <c r="D42" i="1"/>
  <c r="C42" i="1"/>
  <c r="AK41" i="1"/>
  <c r="AJ41" i="1"/>
  <c r="AI41" i="1"/>
  <c r="U41" i="1"/>
  <c r="T41" i="1"/>
  <c r="S41" i="1"/>
  <c r="R41" i="1"/>
  <c r="O41" i="1"/>
  <c r="E41" i="1"/>
  <c r="D41" i="1"/>
  <c r="C41" i="1"/>
  <c r="AK40" i="1"/>
  <c r="AJ40" i="1"/>
  <c r="AI40" i="1"/>
  <c r="U40" i="1"/>
  <c r="T40" i="1"/>
  <c r="S40" i="1"/>
  <c r="R40" i="1"/>
  <c r="O40" i="1"/>
  <c r="E40" i="1"/>
  <c r="D40" i="1"/>
  <c r="C40" i="1"/>
  <c r="AK39" i="1"/>
  <c r="AJ39" i="1"/>
  <c r="AI39" i="1"/>
  <c r="U39" i="1"/>
  <c r="T39" i="1"/>
  <c r="S39" i="1"/>
  <c r="R39" i="1"/>
  <c r="O39" i="1"/>
  <c r="E39" i="1"/>
  <c r="D39" i="1"/>
  <c r="C39" i="1"/>
  <c r="AK38" i="1"/>
  <c r="AJ38" i="1"/>
  <c r="AI38" i="1"/>
  <c r="U38" i="1"/>
  <c r="T38" i="1"/>
  <c r="S38" i="1"/>
  <c r="R38" i="1"/>
  <c r="O38" i="1"/>
  <c r="E38" i="1"/>
  <c r="D38" i="1"/>
  <c r="C38" i="1"/>
  <c r="AK37" i="1"/>
  <c r="AJ37" i="1"/>
  <c r="AI37" i="1"/>
  <c r="U37" i="1"/>
  <c r="T37" i="1"/>
  <c r="S37" i="1"/>
  <c r="R37" i="1"/>
  <c r="O37" i="1"/>
  <c r="E37" i="1"/>
  <c r="D37" i="1"/>
  <c r="C37" i="1"/>
  <c r="AK36" i="1"/>
  <c r="AJ36" i="1"/>
  <c r="AI36" i="1"/>
  <c r="U36" i="1"/>
  <c r="T36" i="1"/>
  <c r="S36" i="1"/>
  <c r="R36" i="1"/>
  <c r="O36" i="1"/>
  <c r="E36" i="1"/>
  <c r="D36" i="1"/>
  <c r="C36" i="1"/>
  <c r="AK35" i="1"/>
  <c r="AJ35" i="1"/>
  <c r="AI35" i="1"/>
  <c r="U35" i="1"/>
  <c r="T35" i="1"/>
  <c r="S35" i="1"/>
  <c r="R35" i="1"/>
  <c r="O35" i="1"/>
  <c r="E35" i="1"/>
  <c r="D35" i="1"/>
  <c r="C35" i="1"/>
  <c r="AK34" i="1"/>
  <c r="AJ34" i="1"/>
  <c r="AI34" i="1"/>
  <c r="U34" i="1"/>
  <c r="T34" i="1"/>
  <c r="S34" i="1"/>
  <c r="R34" i="1"/>
  <c r="O34" i="1"/>
  <c r="E34" i="1"/>
  <c r="D34" i="1"/>
  <c r="C34" i="1"/>
  <c r="AK33" i="1"/>
  <c r="AJ33" i="1"/>
  <c r="AI33" i="1"/>
  <c r="U33" i="1"/>
  <c r="T33" i="1"/>
  <c r="S33" i="1"/>
  <c r="R33" i="1"/>
  <c r="O33" i="1"/>
  <c r="E33" i="1"/>
  <c r="D33" i="1"/>
  <c r="C33" i="1"/>
  <c r="AK32" i="1"/>
  <c r="AJ32" i="1"/>
  <c r="AI32" i="1"/>
  <c r="U32" i="1"/>
  <c r="T32" i="1"/>
  <c r="S32" i="1"/>
  <c r="R32" i="1"/>
  <c r="O32" i="1"/>
  <c r="E32" i="1"/>
  <c r="D32" i="1"/>
  <c r="C32" i="1"/>
  <c r="AK31" i="1"/>
  <c r="AJ31" i="1"/>
  <c r="AI31" i="1"/>
  <c r="U31" i="1"/>
  <c r="T31" i="1"/>
  <c r="S31" i="1"/>
  <c r="R31" i="1"/>
  <c r="O31" i="1"/>
  <c r="E31" i="1"/>
  <c r="D31" i="1"/>
  <c r="C31" i="1"/>
  <c r="AK30" i="1"/>
  <c r="AJ30" i="1"/>
  <c r="AI30" i="1"/>
  <c r="U30" i="1"/>
  <c r="T30" i="1"/>
  <c r="S30" i="1"/>
  <c r="R30" i="1"/>
  <c r="O30" i="1"/>
  <c r="E30" i="1"/>
  <c r="D30" i="1"/>
  <c r="C30" i="1"/>
  <c r="AK29" i="1"/>
  <c r="AJ29" i="1"/>
  <c r="AI29" i="1"/>
  <c r="U29" i="1"/>
  <c r="T29" i="1"/>
  <c r="S29" i="1"/>
  <c r="R29" i="1"/>
  <c r="O29" i="1"/>
  <c r="E29" i="1"/>
  <c r="D29" i="1"/>
  <c r="C29" i="1"/>
  <c r="AK28" i="1"/>
  <c r="AJ28" i="1"/>
  <c r="AI28" i="1"/>
  <c r="U28" i="1"/>
  <c r="T28" i="1"/>
  <c r="S28" i="1"/>
  <c r="R28" i="1"/>
  <c r="O28" i="1"/>
  <c r="E28" i="1"/>
  <c r="D28" i="1"/>
  <c r="C28" i="1"/>
  <c r="AK27" i="1"/>
  <c r="AJ27" i="1"/>
  <c r="AI27" i="1"/>
  <c r="U27" i="1"/>
  <c r="T27" i="1"/>
  <c r="S27" i="1"/>
  <c r="R27" i="1"/>
  <c r="O27" i="1"/>
  <c r="E27" i="1"/>
  <c r="D27" i="1"/>
  <c r="C27" i="1"/>
  <c r="AK26" i="1"/>
  <c r="AJ26" i="1"/>
  <c r="AI26" i="1"/>
  <c r="U26" i="1"/>
  <c r="T26" i="1"/>
  <c r="S26" i="1"/>
  <c r="R26" i="1"/>
  <c r="O26" i="1"/>
  <c r="E26" i="1"/>
  <c r="D26" i="1"/>
  <c r="C26" i="1"/>
  <c r="AK25" i="1"/>
  <c r="AJ25" i="1"/>
  <c r="AI25" i="1"/>
  <c r="U25" i="1"/>
  <c r="T25" i="1"/>
  <c r="S25" i="1"/>
  <c r="R25" i="1"/>
  <c r="O25" i="1"/>
  <c r="E25" i="1"/>
  <c r="D25" i="1"/>
  <c r="C25" i="1"/>
  <c r="AK24" i="1"/>
  <c r="AJ24" i="1"/>
  <c r="AI24" i="1"/>
  <c r="U24" i="1"/>
  <c r="T24" i="1"/>
  <c r="S24" i="1"/>
  <c r="R24" i="1"/>
  <c r="O24" i="1"/>
  <c r="E24" i="1"/>
  <c r="D24" i="1"/>
  <c r="C24" i="1"/>
  <c r="AK23" i="1"/>
  <c r="AJ23" i="1"/>
  <c r="AI23" i="1"/>
  <c r="U23" i="1"/>
  <c r="T23" i="1"/>
  <c r="S23" i="1"/>
  <c r="R23" i="1"/>
  <c r="O23" i="1"/>
  <c r="E23" i="1"/>
  <c r="D23" i="1"/>
  <c r="C23" i="1"/>
  <c r="AK22" i="1"/>
  <c r="AJ22" i="1"/>
  <c r="AI22" i="1"/>
  <c r="U22" i="1"/>
  <c r="T22" i="1"/>
  <c r="S22" i="1"/>
  <c r="R22" i="1"/>
  <c r="O22" i="1"/>
  <c r="E22" i="1"/>
  <c r="D22" i="1"/>
  <c r="C22" i="1"/>
  <c r="AK21" i="1"/>
  <c r="AJ21" i="1"/>
  <c r="AI21" i="1"/>
  <c r="U21" i="1"/>
  <c r="T21" i="1"/>
  <c r="S21" i="1"/>
  <c r="R21" i="1"/>
  <c r="O21" i="1"/>
  <c r="E21" i="1"/>
  <c r="D21" i="1"/>
  <c r="C21" i="1"/>
  <c r="AK20" i="1"/>
  <c r="AJ20" i="1"/>
  <c r="AI20" i="1"/>
  <c r="U20" i="1"/>
  <c r="T20" i="1"/>
  <c r="S20" i="1"/>
  <c r="R20" i="1"/>
  <c r="O20" i="1"/>
  <c r="E20" i="1"/>
  <c r="D20" i="1"/>
  <c r="C20" i="1"/>
  <c r="AK19" i="1"/>
  <c r="AJ19" i="1"/>
  <c r="AI19" i="1"/>
  <c r="U19" i="1"/>
  <c r="T19" i="1"/>
  <c r="S19" i="1"/>
  <c r="R19" i="1"/>
  <c r="O19" i="1"/>
  <c r="E19" i="1"/>
  <c r="D19" i="1"/>
  <c r="C19" i="1"/>
  <c r="AK18" i="1"/>
  <c r="AJ18" i="1"/>
  <c r="AI18" i="1"/>
  <c r="U18" i="1"/>
  <c r="T18" i="1"/>
  <c r="S18" i="1"/>
  <c r="R18" i="1"/>
  <c r="O18" i="1"/>
  <c r="E18" i="1"/>
  <c r="D18" i="1"/>
  <c r="C18" i="1"/>
  <c r="AK17" i="1"/>
  <c r="AJ17" i="1"/>
  <c r="AI17" i="1"/>
  <c r="U17" i="1"/>
  <c r="T17" i="1"/>
  <c r="S17" i="1"/>
  <c r="R17" i="1"/>
  <c r="O17" i="1"/>
  <c r="E17" i="1"/>
  <c r="D17" i="1"/>
  <c r="C17" i="1"/>
  <c r="AK16" i="1"/>
  <c r="AJ16" i="1"/>
  <c r="AI16" i="1"/>
  <c r="U16" i="1"/>
  <c r="T16" i="1"/>
  <c r="S16" i="1"/>
  <c r="R16" i="1"/>
  <c r="O16" i="1"/>
  <c r="E16" i="1"/>
  <c r="D16" i="1"/>
  <c r="C16" i="1"/>
  <c r="AK15" i="1"/>
  <c r="AJ15" i="1"/>
  <c r="AI15" i="1"/>
  <c r="U15" i="1"/>
  <c r="T15" i="1"/>
  <c r="S15" i="1"/>
  <c r="R15" i="1"/>
  <c r="O15" i="1"/>
  <c r="E15" i="1"/>
  <c r="D15" i="1"/>
  <c r="C15" i="1"/>
  <c r="AK14" i="1"/>
  <c r="AJ14" i="1"/>
  <c r="AI14" i="1"/>
  <c r="U14" i="1"/>
  <c r="T14" i="1"/>
  <c r="S14" i="1"/>
  <c r="R14" i="1"/>
  <c r="O14" i="1"/>
  <c r="E14" i="1"/>
  <c r="D14" i="1"/>
  <c r="C14" i="1"/>
  <c r="AK13" i="1"/>
  <c r="AJ13" i="1"/>
  <c r="AI13" i="1"/>
  <c r="U13" i="1"/>
  <c r="T13" i="1"/>
  <c r="S13" i="1"/>
  <c r="R13" i="1"/>
  <c r="O13" i="1"/>
  <c r="E13" i="1"/>
  <c r="D13" i="1"/>
  <c r="C13" i="1"/>
  <c r="AK12" i="1"/>
  <c r="AJ12" i="1"/>
  <c r="AI12" i="1"/>
  <c r="U12" i="1"/>
  <c r="T12" i="1"/>
  <c r="S12" i="1"/>
  <c r="R12" i="1"/>
  <c r="O12" i="1"/>
  <c r="E12" i="1"/>
  <c r="D12" i="1"/>
  <c r="C12" i="1"/>
  <c r="AK11" i="1"/>
  <c r="AJ11" i="1"/>
  <c r="AI11" i="1"/>
  <c r="U11" i="1"/>
  <c r="T11" i="1"/>
  <c r="S11" i="1"/>
  <c r="R11" i="1"/>
  <c r="O11" i="1"/>
  <c r="E11" i="1"/>
  <c r="D11" i="1"/>
  <c r="C11" i="1"/>
  <c r="AK10" i="1"/>
  <c r="AJ10" i="1"/>
  <c r="AI10" i="1"/>
  <c r="U10" i="1"/>
  <c r="T10" i="1"/>
  <c r="S10" i="1"/>
  <c r="R10" i="1"/>
  <c r="O10" i="1"/>
  <c r="E10" i="1"/>
  <c r="D10" i="1"/>
  <c r="C10" i="1"/>
  <c r="AK9" i="1"/>
  <c r="AJ9" i="1"/>
  <c r="AI9" i="1"/>
  <c r="U9" i="1"/>
  <c r="T9" i="1"/>
  <c r="S9" i="1"/>
  <c r="R9" i="1"/>
  <c r="O9" i="1"/>
  <c r="E9" i="1"/>
  <c r="D9" i="1"/>
  <c r="C9" i="1"/>
  <c r="AK8" i="1"/>
  <c r="AJ8" i="1"/>
  <c r="AI8" i="1"/>
  <c r="U8" i="1"/>
  <c r="T8" i="1"/>
  <c r="S8" i="1"/>
  <c r="R8" i="1"/>
  <c r="O8" i="1"/>
  <c r="E8" i="1"/>
  <c r="D8" i="1"/>
  <c r="C8" i="1"/>
  <c r="AK7" i="1"/>
  <c r="AJ7" i="1"/>
  <c r="AI7" i="1"/>
  <c r="U7" i="1"/>
  <c r="T7" i="1"/>
  <c r="S7" i="1"/>
  <c r="R7" i="1"/>
  <c r="O7" i="1"/>
  <c r="E7" i="1"/>
  <c r="D7" i="1"/>
  <c r="C7" i="1"/>
  <c r="AK6" i="1"/>
  <c r="AJ6" i="1"/>
  <c r="AI6" i="1"/>
  <c r="U6" i="1"/>
  <c r="T6" i="1"/>
  <c r="S6" i="1"/>
  <c r="R6" i="1"/>
  <c r="O6" i="1"/>
  <c r="E6" i="1"/>
  <c r="D6" i="1"/>
  <c r="C6" i="1"/>
  <c r="AK5" i="1"/>
  <c r="AJ5" i="1"/>
  <c r="AI5" i="1"/>
  <c r="U5" i="1"/>
  <c r="T5" i="1"/>
  <c r="S5" i="1"/>
  <c r="R5" i="1"/>
  <c r="O5" i="1"/>
  <c r="E5" i="1"/>
  <c r="D5" i="1"/>
  <c r="C5" i="1"/>
  <c r="AK4" i="1"/>
  <c r="AJ4" i="1"/>
  <c r="AI4" i="1"/>
  <c r="U4" i="1"/>
  <c r="T4" i="1"/>
  <c r="S4" i="1"/>
  <c r="R4" i="1"/>
  <c r="O4" i="1"/>
  <c r="E4" i="1"/>
  <c r="D4" i="1"/>
  <c r="C4" i="1"/>
  <c r="AK3" i="1"/>
  <c r="AJ3" i="1"/>
  <c r="AI3" i="1"/>
  <c r="U3" i="1"/>
  <c r="T3" i="1"/>
  <c r="S3" i="1"/>
  <c r="R3" i="1"/>
  <c r="O3" i="1"/>
  <c r="E3" i="1"/>
  <c r="D3" i="1"/>
  <c r="C3" i="1"/>
  <c r="AK2" i="1" l="1"/>
  <c r="T2" i="1"/>
  <c r="S2" i="1"/>
  <c r="R2" i="1"/>
  <c r="E2" i="1"/>
  <c r="D2" i="1"/>
  <c r="C2" i="1"/>
  <c r="O2" i="1"/>
  <c r="U2" i="1"/>
  <c r="AI2" i="1"/>
  <c r="AJ2" i="1"/>
</calcChain>
</file>

<file path=xl/comments1.xml><?xml version="1.0" encoding="utf-8"?>
<comments xmlns="http://schemas.openxmlformats.org/spreadsheetml/2006/main">
  <authors>
    <author>Valued Customer</author>
  </authors>
  <commentList>
    <comment ref="U1" authorId="0" shapeId="0">
      <text>
        <r>
          <rPr>
            <b/>
            <sz val="8"/>
            <color indexed="81"/>
            <rFont val="Tahoma"/>
            <family val="2"/>
          </rPr>
          <t>Change this number if different from number of days taken by employee</t>
        </r>
      </text>
    </comment>
    <comment ref="Z1" authorId="0" shapeId="0">
      <text>
        <r>
          <rPr>
            <b/>
            <sz val="8"/>
            <color indexed="81"/>
            <rFont val="Tahoma"/>
            <family val="2"/>
          </rPr>
          <t>Insert the account fund only if different from employee's account, i.e. from professional development funds</t>
        </r>
      </text>
    </comment>
    <comment ref="AI1" authorId="0" shapeId="0">
      <text>
        <r>
          <rPr>
            <b/>
            <sz val="8"/>
            <color indexed="81"/>
            <rFont val="Tahoma"/>
            <family val="2"/>
          </rPr>
          <t>Insert the pay information for substitutes who are paid without an employee on leave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<sst xmlns="http://schemas.openxmlformats.org/spreadsheetml/2006/main" count="236" uniqueCount="77">
  <si>
    <t>Memo</t>
  </si>
  <si>
    <t>T</t>
  </si>
  <si>
    <t>A1</t>
  </si>
  <si>
    <t>STAFF F</t>
  </si>
  <si>
    <t>01</t>
  </si>
  <si>
    <t>Emp Class Code (Info only)</t>
  </si>
  <si>
    <t>Emp Class Description (Info only)</t>
  </si>
  <si>
    <t>Emp Work Loc (Info only)</t>
  </si>
  <si>
    <t>Emp Loc Desc (Info only)</t>
  </si>
  <si>
    <t>Sub Class Code (Info only)</t>
  </si>
  <si>
    <t>Sub Class Description (Info only)</t>
  </si>
  <si>
    <t>Sub Work Loc (Info only)</t>
  </si>
  <si>
    <t>Sub Loc Desc (Info only)</t>
  </si>
  <si>
    <t>D</t>
  </si>
  <si>
    <t>Empno</t>
  </si>
  <si>
    <t>Last Name</t>
  </si>
  <si>
    <t>First Name</t>
  </si>
  <si>
    <t>Middle Name</t>
  </si>
  <si>
    <t>Class Desc</t>
  </si>
  <si>
    <t>N</t>
  </si>
  <si>
    <t>Sick Leave</t>
  </si>
  <si>
    <t>02</t>
  </si>
  <si>
    <t>FMLA</t>
  </si>
  <si>
    <t>03</t>
  </si>
  <si>
    <t>Personal</t>
  </si>
  <si>
    <t>04</t>
  </si>
  <si>
    <t>Sick Bank Contribution</t>
  </si>
  <si>
    <t>05</t>
  </si>
  <si>
    <t>Other Deductible</t>
  </si>
  <si>
    <t>A2</t>
  </si>
  <si>
    <t>Jury Duty/Witness Leave</t>
  </si>
  <si>
    <t>Field Trips</t>
  </si>
  <si>
    <t>Other Non-Deductible</t>
  </si>
  <si>
    <t>A3</t>
  </si>
  <si>
    <t>Days Deducted from Pay</t>
  </si>
  <si>
    <t>A5</t>
  </si>
  <si>
    <t>Annual Days</t>
  </si>
  <si>
    <t>A6</t>
  </si>
  <si>
    <t>Staff Development</t>
  </si>
  <si>
    <t>A7</t>
  </si>
  <si>
    <t>Days Received from Sick Bank</t>
  </si>
  <si>
    <t>T1</t>
  </si>
  <si>
    <t>TRS Credit</t>
  </si>
  <si>
    <t>Total Time 
Off for Emp</t>
  </si>
  <si>
    <t>Leave
Type</t>
  </si>
  <si>
    <t>Record 
Type</t>
  </si>
  <si>
    <t>Employee 
Number</t>
  </si>
  <si>
    <t>Employee
Last Name</t>
  </si>
  <si>
    <t>Employee
First Name</t>
  </si>
  <si>
    <t>Employee
Middle Name</t>
  </si>
  <si>
    <t>Starting 
Leave Date</t>
  </si>
  <si>
    <t>Reason
Code</t>
  </si>
  <si>
    <t>Substitute 
Number</t>
  </si>
  <si>
    <t>Substitute
Last Name</t>
  </si>
  <si>
    <t>Substitute 
First Name</t>
  </si>
  <si>
    <t>Substitute
Middle Name</t>
  </si>
  <si>
    <t>Substitute 
Paid Time</t>
  </si>
  <si>
    <t>Entry Type 
H=Hrs
 D=Days</t>
  </si>
  <si>
    <t>Substitute Flag
Y=Sub
N=No sub</t>
  </si>
  <si>
    <t>STAFF 
FY</t>
  </si>
  <si>
    <t>STAFF 
FND</t>
  </si>
  <si>
    <t>STAFF 
PRGM</t>
  </si>
  <si>
    <t>STAFF 
FNCT</t>
  </si>
  <si>
    <t>STAFF 
OBJCT</t>
  </si>
  <si>
    <t>STAFF 
FCTY</t>
  </si>
  <si>
    <t>STAFF 
B</t>
  </si>
  <si>
    <t>STAFF 
ADDL</t>
  </si>
  <si>
    <t>Proc Type
(Sub Only)</t>
  </si>
  <si>
    <t>Pay Type
(Sub Only)</t>
  </si>
  <si>
    <t>Pay Rate
(Sub Only)</t>
  </si>
  <si>
    <t>Class</t>
  </si>
  <si>
    <t>Sub Rank</t>
  </si>
  <si>
    <t>06</t>
  </si>
  <si>
    <t>Unapproved Personal</t>
  </si>
  <si>
    <t>Pay Type</t>
  </si>
  <si>
    <t>Pay Rate</t>
  </si>
  <si>
    <t>Proc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</si>
</sst>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quotePrefix="1" applyFont="1"/>
    <xf numFmtId="0" fontId="0" fillId="0" borderId="0" xfId="0" applyFill="1"/>
    <xf numFmtId="49" fontId="0" fillId="0" borderId="0" xfId="0" applyNumberFormat="1" applyFill="1"/>
    <xf numFmtId="0" fontId="0" fillId="2" borderId="0" xfId="0" applyFill="1"/>
    <xf numFmtId="49" fontId="0" fillId="2" borderId="0" xfId="0" applyNumberFormat="1" applyFill="1"/>
    <xf numFmtId="0" fontId="0" fillId="3" borderId="0" xfId="0" applyFill="1"/>
    <xf numFmtId="0" fontId="0" fillId="4" borderId="0" xfId="0" applyFill="1"/>
    <xf numFmtId="0" fontId="2" fillId="0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0" borderId="0" xfId="0" applyFont="1"/>
    <xf numFmtId="0" fontId="2" fillId="5" borderId="0" xfId="0" applyFont="1" applyFill="1" applyAlignment="1">
      <alignment wrapText="1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0"/>
  <sheetViews>
    <sheetView tabSelected="1" topLeftCell="B1" zoomScaleNormal="100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7.140625" style="3" hidden="1" customWidth="1"/>
    <col min="2" max="2" width="9.85546875" style="3" bestFit="1" customWidth="1"/>
    <col min="3" max="3" width="10.140625" style="3" bestFit="1" customWidth="1"/>
    <col min="4" max="4" width="10.5703125" style="3" hidden="1" customWidth="1"/>
    <col min="5" max="5" width="9.85546875" style="3" hidden="1" customWidth="1"/>
    <col min="6" max="6" width="24.85546875" style="3" hidden="1" customWidth="1"/>
    <col min="7" max="7" width="30.7109375" style="3" hidden="1" customWidth="1"/>
    <col min="8" max="8" width="23.5703125" style="3" hidden="1" customWidth="1"/>
    <col min="9" max="9" width="22.85546875" style="3" hidden="1" customWidth="1"/>
    <col min="10" max="10" width="6.140625" style="3" bestFit="1" customWidth="1"/>
    <col min="11" max="11" width="7.42578125" style="4" bestFit="1" customWidth="1"/>
    <col min="12" max="12" width="10.7109375" style="3" bestFit="1" customWidth="1"/>
    <col min="13" max="13" width="10.28515625" style="3" hidden="1" customWidth="1"/>
    <col min="14" max="14" width="11.140625" style="3" bestFit="1" customWidth="1"/>
    <col min="15" max="15" width="10.140625" style="3" bestFit="1" customWidth="1"/>
    <col min="16" max="16" width="14.28515625" style="3" bestFit="1" customWidth="1"/>
    <col min="17" max="18" width="10.140625" style="3" bestFit="1" customWidth="1"/>
    <col min="19" max="19" width="10.5703125" style="3" hidden="1" customWidth="1"/>
    <col min="20" max="20" width="10.140625" style="3" hidden="1" customWidth="1"/>
    <col min="21" max="21" width="10.140625" style="3" bestFit="1" customWidth="1"/>
    <col min="22" max="22" width="24.28515625" style="3" hidden="1" customWidth="1"/>
    <col min="23" max="23" width="30.140625" style="3" hidden="1" customWidth="1"/>
    <col min="24" max="24" width="23" style="3" hidden="1" customWidth="1"/>
    <col min="25" max="25" width="22.28515625" style="3" hidden="1" customWidth="1"/>
    <col min="26" max="27" width="6.28515625" style="3" bestFit="1" customWidth="1"/>
    <col min="28" max="28" width="7.7109375" style="3" bestFit="1" customWidth="1"/>
    <col min="29" max="29" width="6.5703125" style="3" bestFit="1" customWidth="1"/>
    <col min="30" max="30" width="6.28515625" style="3" bestFit="1" customWidth="1"/>
    <col min="31" max="31" width="6.42578125" style="3" bestFit="1" customWidth="1"/>
    <col min="32" max="33" width="6.28515625" style="3" bestFit="1" customWidth="1"/>
    <col min="34" max="34" width="6.28515625" style="3" hidden="1" customWidth="1"/>
    <col min="35" max="37" width="10.28515625" style="3" bestFit="1" customWidth="1"/>
    <col min="38" max="16384" width="9.140625" style="3"/>
  </cols>
  <sheetData>
    <row r="1" spans="1:38" s="11" customFormat="1" ht="66.75" customHeight="1" x14ac:dyDescent="0.25">
      <c r="A1" s="9" t="s">
        <v>45</v>
      </c>
      <c r="B1" s="10" t="s">
        <v>46</v>
      </c>
      <c r="C1" s="9" t="s">
        <v>47</v>
      </c>
      <c r="D1" s="9" t="s">
        <v>48</v>
      </c>
      <c r="E1" s="9" t="s">
        <v>49</v>
      </c>
      <c r="F1" s="11" t="s">
        <v>5</v>
      </c>
      <c r="G1" s="11" t="s">
        <v>6</v>
      </c>
      <c r="H1" s="11" t="s">
        <v>7</v>
      </c>
      <c r="I1" s="11" t="s">
        <v>8</v>
      </c>
      <c r="J1" s="10" t="s">
        <v>44</v>
      </c>
      <c r="K1" s="12" t="s">
        <v>51</v>
      </c>
      <c r="L1" s="10" t="s">
        <v>50</v>
      </c>
      <c r="M1" s="9" t="s">
        <v>57</v>
      </c>
      <c r="N1" s="10" t="s">
        <v>43</v>
      </c>
      <c r="O1" s="11" t="s">
        <v>0</v>
      </c>
      <c r="P1" s="10" t="s">
        <v>58</v>
      </c>
      <c r="Q1" s="10" t="s">
        <v>52</v>
      </c>
      <c r="R1" s="9" t="s">
        <v>53</v>
      </c>
      <c r="S1" s="9" t="s">
        <v>54</v>
      </c>
      <c r="T1" s="9" t="s">
        <v>55</v>
      </c>
      <c r="U1" s="13" t="s">
        <v>56</v>
      </c>
      <c r="V1" s="11" t="s">
        <v>9</v>
      </c>
      <c r="W1" s="11" t="s">
        <v>10</v>
      </c>
      <c r="X1" s="11" t="s">
        <v>11</v>
      </c>
      <c r="Y1" s="11" t="s">
        <v>12</v>
      </c>
      <c r="Z1" s="15" t="s">
        <v>59</v>
      </c>
      <c r="AA1" s="15" t="s">
        <v>60</v>
      </c>
      <c r="AB1" s="14" t="s">
        <v>3</v>
      </c>
      <c r="AC1" s="15" t="s">
        <v>61</v>
      </c>
      <c r="AD1" s="15" t="s">
        <v>62</v>
      </c>
      <c r="AE1" s="15" t="s">
        <v>63</v>
      </c>
      <c r="AF1" s="15" t="s">
        <v>64</v>
      </c>
      <c r="AG1" s="15" t="s">
        <v>65</v>
      </c>
      <c r="AH1" s="9" t="s">
        <v>66</v>
      </c>
      <c r="AI1" s="17" t="s">
        <v>67</v>
      </c>
      <c r="AJ1" s="17" t="s">
        <v>68</v>
      </c>
      <c r="AK1" s="17" t="s">
        <v>69</v>
      </c>
      <c r="AL1" s="16"/>
    </row>
    <row r="2" spans="1:38" x14ac:dyDescent="0.25">
      <c r="A2" s="3" t="s">
        <v>1</v>
      </c>
      <c r="B2" s="5"/>
      <c r="C2" s="3" t="e">
        <f>VLOOKUP(B2,Employees!$A$1:$M$906,2,FALSE)</f>
        <v>#N/A</v>
      </c>
      <c r="D2" s="3" t="e">
        <f>VLOOKUP(B2,Employees!$A$1:$M$906,3,FALSE)</f>
        <v>#N/A</v>
      </c>
      <c r="E2" s="3" t="e">
        <f>IF(VLOOKUP(B2,Employees!$A$1:$M$906,4,FALSE)=0,"",VLOOKUP(B2,Employees!$A$1:$M$906,4,FALSE))</f>
        <v>#N/A</v>
      </c>
      <c r="J2" s="5"/>
      <c r="K2" s="6"/>
      <c r="L2" s="5"/>
      <c r="M2" s="3" t="s">
        <v>13</v>
      </c>
      <c r="N2" s="5"/>
      <c r="O2" s="3" t="str">
        <f>IF(J2="A1",VLOOKUP(K2,'Type-Reason Codes'!$B$1:$C$7,2,FALSE),IF(J2="A2",VLOOKUP(K2,'Type-Reason Codes'!$B$7:$C$9,2,FALSE),IF(J2="A3",'Type-Reason Codes'!$C$10,IF(J2="A5",'Type-Reason Codes'!$C$11,IF(J2="A6",'Type-Reason Codes'!$C$12,IF(J2="A7",'Type-Reason Codes'!$C$13,"Error"))))))</f>
        <v>Error</v>
      </c>
      <c r="P2" s="5" t="s">
        <v>19</v>
      </c>
      <c r="Q2" s="5"/>
      <c r="R2" s="3" t="e">
        <f>VLOOKUP(Q2,Employees!$A$1:$M$906,2,FALSE)</f>
        <v>#N/A</v>
      </c>
      <c r="S2" s="3" t="e">
        <f>VLOOKUP(Q2,Employees!$A$1:$M$906,3,FALSE)</f>
        <v>#N/A</v>
      </c>
      <c r="T2" s="3" t="e">
        <f>IF(VLOOKUP(Q2,Employees!$A$1:$M$906,4,FALSE)=0,"",VLOOKUP(Q2,Employees!$A$1:$M$906,4,FALSE))</f>
        <v>#N/A</v>
      </c>
      <c r="U2" s="8" t="str">
        <f>IF(P2="y",N2,"")</f>
        <v/>
      </c>
      <c r="Z2" s="7"/>
      <c r="AA2" s="7"/>
      <c r="AB2" s="7"/>
      <c r="AC2" s="7"/>
      <c r="AD2" s="7"/>
      <c r="AE2" s="7"/>
      <c r="AF2" s="7"/>
      <c r="AG2" s="7"/>
      <c r="AI2" s="18" t="str">
        <f t="shared" ref="AI2" si="0">IF(P2="Y","D","")</f>
        <v/>
      </c>
      <c r="AJ2" s="18" t="str">
        <f t="shared" ref="AJ2" si="1">IF(P2="Y","24","")</f>
        <v/>
      </c>
      <c r="AK2" s="18" t="e">
        <f>VLOOKUP(Q2,Employees!$A$2:$M$906,10,FALSE)</f>
        <v>#N/A</v>
      </c>
    </row>
    <row r="3" spans="1:38" x14ac:dyDescent="0.25">
      <c r="A3" s="3" t="s">
        <v>1</v>
      </c>
      <c r="B3" s="5"/>
      <c r="C3" s="3" t="e">
        <f>VLOOKUP(B3,Employees!$A$1:$M$906,2,FALSE)</f>
        <v>#N/A</v>
      </c>
      <c r="D3" s="3" t="e">
        <f>VLOOKUP(B3,Employees!$A$1:$M$906,3,FALSE)</f>
        <v>#N/A</v>
      </c>
      <c r="E3" s="3" t="e">
        <f>IF(VLOOKUP(B3,Employees!$A$1:$M$906,4,FALSE)=0,"",VLOOKUP(B3,Employees!$A$1:$M$906,4,FALSE))</f>
        <v>#N/A</v>
      </c>
      <c r="J3" s="5"/>
      <c r="K3" s="6"/>
      <c r="L3" s="5"/>
      <c r="M3" s="3" t="s">
        <v>13</v>
      </c>
      <c r="N3" s="5"/>
      <c r="O3" s="3" t="str">
        <f>IF(J3="A1",VLOOKUP(K3,'Type-Reason Codes'!$B$1:$C$7,2,FALSE),IF(J3="A2",VLOOKUP(K3,'Type-Reason Codes'!$B$7:$C$9,2,FALSE),IF(J3="A3",'Type-Reason Codes'!$C$10,IF(J3="A5",'Type-Reason Codes'!$C$11,IF(J3="A6",'Type-Reason Codes'!$C$12,IF(J3="A7",'Type-Reason Codes'!$C$13,"Error"))))))</f>
        <v>Error</v>
      </c>
      <c r="P3" s="5" t="s">
        <v>19</v>
      </c>
      <c r="Q3" s="5"/>
      <c r="R3" s="3" t="e">
        <f>VLOOKUP(Q3,Employees!$A$1:$M$906,2,FALSE)</f>
        <v>#N/A</v>
      </c>
      <c r="S3" s="3" t="e">
        <f>VLOOKUP(Q3,Employees!$A$1:$M$906,3,FALSE)</f>
        <v>#N/A</v>
      </c>
      <c r="T3" s="3" t="e">
        <f>IF(VLOOKUP(Q3,Employees!$A$1:$M$906,4,FALSE)=0,"",VLOOKUP(Q3,Employees!$A$1:$M$906,4,FALSE))</f>
        <v>#N/A</v>
      </c>
      <c r="U3" s="8" t="str">
        <f t="shared" ref="U3:U50" si="2">IF(P3="y",N3,"")</f>
        <v/>
      </c>
      <c r="Z3" s="7"/>
      <c r="AA3" s="7"/>
      <c r="AB3" s="7"/>
      <c r="AC3" s="7"/>
      <c r="AD3" s="7"/>
      <c r="AE3" s="7"/>
      <c r="AF3" s="7"/>
      <c r="AG3" s="7"/>
      <c r="AI3" s="18" t="str">
        <f t="shared" ref="AI3:AI50" si="3">IF(P3="Y","D","")</f>
        <v/>
      </c>
      <c r="AJ3" s="18" t="str">
        <f t="shared" ref="AJ3:AJ50" si="4">IF(P3="Y","24","")</f>
        <v/>
      </c>
      <c r="AK3" s="18" t="e">
        <f>VLOOKUP(Q3,Employees!$A$2:$M$906,10,FALSE)</f>
        <v>#N/A</v>
      </c>
    </row>
    <row r="4" spans="1:38" x14ac:dyDescent="0.25">
      <c r="A4" s="3" t="s">
        <v>1</v>
      </c>
      <c r="B4" s="5"/>
      <c r="C4" s="3" t="e">
        <f>VLOOKUP(B4,Employees!$A$1:$M$906,2,FALSE)</f>
        <v>#N/A</v>
      </c>
      <c r="D4" s="3" t="e">
        <f>VLOOKUP(B4,Employees!$A$1:$M$906,3,FALSE)</f>
        <v>#N/A</v>
      </c>
      <c r="E4" s="3" t="e">
        <f>IF(VLOOKUP(B4,Employees!$A$1:$M$906,4,FALSE)=0,"",VLOOKUP(B4,Employees!$A$1:$M$906,4,FALSE))</f>
        <v>#N/A</v>
      </c>
      <c r="J4" s="5"/>
      <c r="K4" s="6"/>
      <c r="L4" s="5"/>
      <c r="M4" s="3" t="s">
        <v>13</v>
      </c>
      <c r="N4" s="5"/>
      <c r="O4" s="3" t="str">
        <f>IF(J4="A1",VLOOKUP(K4,'Type-Reason Codes'!$B$1:$C$7,2,FALSE),IF(J4="A2",VLOOKUP(K4,'Type-Reason Codes'!$B$7:$C$9,2,FALSE),IF(J4="A3",'Type-Reason Codes'!$C$10,IF(J4="A5",'Type-Reason Codes'!$C$11,IF(J4="A6",'Type-Reason Codes'!$C$12,IF(J4="A7",'Type-Reason Codes'!$C$13,"Error"))))))</f>
        <v>Error</v>
      </c>
      <c r="P4" s="5" t="s">
        <v>19</v>
      </c>
      <c r="Q4" s="5"/>
      <c r="R4" s="3" t="e">
        <f>VLOOKUP(Q4,Employees!$A$1:$M$906,2,FALSE)</f>
        <v>#N/A</v>
      </c>
      <c r="S4" s="3" t="e">
        <f>VLOOKUP(Q4,Employees!$A$1:$M$906,3,FALSE)</f>
        <v>#N/A</v>
      </c>
      <c r="T4" s="3" t="e">
        <f>IF(VLOOKUP(Q4,Employees!$A$1:$M$906,4,FALSE)=0,"",VLOOKUP(Q4,Employees!$A$1:$M$906,4,FALSE))</f>
        <v>#N/A</v>
      </c>
      <c r="U4" s="8" t="str">
        <f t="shared" si="2"/>
        <v/>
      </c>
      <c r="Z4" s="7"/>
      <c r="AA4" s="7"/>
      <c r="AB4" s="7"/>
      <c r="AC4" s="7"/>
      <c r="AD4" s="7"/>
      <c r="AE4" s="7"/>
      <c r="AF4" s="7"/>
      <c r="AG4" s="7"/>
      <c r="AI4" s="18" t="str">
        <f t="shared" si="3"/>
        <v/>
      </c>
      <c r="AJ4" s="18" t="str">
        <f t="shared" si="4"/>
        <v/>
      </c>
      <c r="AK4" s="18" t="e">
        <f>VLOOKUP(Q4,Employees!$A$2:$M$906,10,FALSE)</f>
        <v>#N/A</v>
      </c>
    </row>
    <row r="5" spans="1:38" x14ac:dyDescent="0.25">
      <c r="A5" s="3" t="s">
        <v>1</v>
      </c>
      <c r="B5" s="5"/>
      <c r="C5" s="3" t="e">
        <f>VLOOKUP(B5,Employees!$A$1:$M$906,2,FALSE)</f>
        <v>#N/A</v>
      </c>
      <c r="D5" s="3" t="e">
        <f>VLOOKUP(B5,Employees!$A$1:$M$906,3,FALSE)</f>
        <v>#N/A</v>
      </c>
      <c r="E5" s="3" t="e">
        <f>IF(VLOOKUP(B5,Employees!$A$1:$M$906,4,FALSE)=0,"",VLOOKUP(B5,Employees!$A$1:$M$906,4,FALSE))</f>
        <v>#N/A</v>
      </c>
      <c r="J5" s="5"/>
      <c r="K5" s="6"/>
      <c r="L5" s="5"/>
      <c r="M5" s="3" t="s">
        <v>13</v>
      </c>
      <c r="N5" s="5"/>
      <c r="O5" s="3" t="str">
        <f>IF(J5="A1",VLOOKUP(K5,'Type-Reason Codes'!$B$1:$C$7,2,FALSE),IF(J5="A2",VLOOKUP(K5,'Type-Reason Codes'!$B$7:$C$9,2,FALSE),IF(J5="A3",'Type-Reason Codes'!$C$10,IF(J5="A5",'Type-Reason Codes'!$C$11,IF(J5="A6",'Type-Reason Codes'!$C$12,IF(J5="A7",'Type-Reason Codes'!$C$13,"Error"))))))</f>
        <v>Error</v>
      </c>
      <c r="P5" s="5" t="s">
        <v>19</v>
      </c>
      <c r="Q5" s="5"/>
      <c r="R5" s="3" t="e">
        <f>VLOOKUP(Q5,Employees!$A$1:$M$906,2,FALSE)</f>
        <v>#N/A</v>
      </c>
      <c r="S5" s="3" t="e">
        <f>VLOOKUP(Q5,Employees!$A$1:$M$906,3,FALSE)</f>
        <v>#N/A</v>
      </c>
      <c r="T5" s="3" t="e">
        <f>IF(VLOOKUP(Q5,Employees!$A$1:$M$906,4,FALSE)=0,"",VLOOKUP(Q5,Employees!$A$1:$M$906,4,FALSE))</f>
        <v>#N/A</v>
      </c>
      <c r="U5" s="8" t="str">
        <f t="shared" si="2"/>
        <v/>
      </c>
      <c r="Z5" s="7"/>
      <c r="AA5" s="7"/>
      <c r="AB5" s="7"/>
      <c r="AC5" s="7"/>
      <c r="AD5" s="7"/>
      <c r="AE5" s="7"/>
      <c r="AF5" s="7"/>
      <c r="AG5" s="7"/>
      <c r="AI5" s="18" t="str">
        <f t="shared" si="3"/>
        <v/>
      </c>
      <c r="AJ5" s="18" t="str">
        <f t="shared" si="4"/>
        <v/>
      </c>
      <c r="AK5" s="18" t="e">
        <f>VLOOKUP(Q5,Employees!$A$2:$M$906,10,FALSE)</f>
        <v>#N/A</v>
      </c>
    </row>
    <row r="6" spans="1:38" x14ac:dyDescent="0.25">
      <c r="A6" s="3" t="s">
        <v>1</v>
      </c>
      <c r="B6" s="5"/>
      <c r="C6" s="3" t="e">
        <f>VLOOKUP(B6,Employees!$A$1:$M$906,2,FALSE)</f>
        <v>#N/A</v>
      </c>
      <c r="D6" s="3" t="e">
        <f>VLOOKUP(B6,Employees!$A$1:$M$906,3,FALSE)</f>
        <v>#N/A</v>
      </c>
      <c r="E6" s="3" t="e">
        <f>IF(VLOOKUP(B6,Employees!$A$1:$M$906,4,FALSE)=0,"",VLOOKUP(B6,Employees!$A$1:$M$906,4,FALSE))</f>
        <v>#N/A</v>
      </c>
      <c r="J6" s="5"/>
      <c r="K6" s="6"/>
      <c r="L6" s="5"/>
      <c r="M6" s="3" t="s">
        <v>13</v>
      </c>
      <c r="N6" s="5"/>
      <c r="O6" s="3" t="str">
        <f>IF(J6="A1",VLOOKUP(K6,'Type-Reason Codes'!$B$1:$C$7,2,FALSE),IF(J6="A2",VLOOKUP(K6,'Type-Reason Codes'!$B$7:$C$9,2,FALSE),IF(J6="A3",'Type-Reason Codes'!$C$10,IF(J6="A5",'Type-Reason Codes'!$C$11,IF(J6="A6",'Type-Reason Codes'!$C$12,IF(J6="A7",'Type-Reason Codes'!$C$13,"Error"))))))</f>
        <v>Error</v>
      </c>
      <c r="P6" s="5" t="s">
        <v>19</v>
      </c>
      <c r="Q6" s="5"/>
      <c r="R6" s="3" t="e">
        <f>VLOOKUP(Q6,Employees!$A$1:$M$906,2,FALSE)</f>
        <v>#N/A</v>
      </c>
      <c r="S6" s="3" t="e">
        <f>VLOOKUP(Q6,Employees!$A$1:$M$906,3,FALSE)</f>
        <v>#N/A</v>
      </c>
      <c r="T6" s="3" t="e">
        <f>IF(VLOOKUP(Q6,Employees!$A$1:$M$906,4,FALSE)=0,"",VLOOKUP(Q6,Employees!$A$1:$M$906,4,FALSE))</f>
        <v>#N/A</v>
      </c>
      <c r="U6" s="8" t="str">
        <f t="shared" si="2"/>
        <v/>
      </c>
      <c r="Z6" s="7"/>
      <c r="AA6" s="7"/>
      <c r="AB6" s="7"/>
      <c r="AC6" s="7"/>
      <c r="AD6" s="7"/>
      <c r="AE6" s="7"/>
      <c r="AF6" s="7"/>
      <c r="AG6" s="7"/>
      <c r="AI6" s="18" t="str">
        <f t="shared" si="3"/>
        <v/>
      </c>
      <c r="AJ6" s="18" t="str">
        <f t="shared" si="4"/>
        <v/>
      </c>
      <c r="AK6" s="18" t="e">
        <f>VLOOKUP(Q6,Employees!$A$2:$M$906,10,FALSE)</f>
        <v>#N/A</v>
      </c>
    </row>
    <row r="7" spans="1:38" x14ac:dyDescent="0.25">
      <c r="A7" s="3" t="s">
        <v>1</v>
      </c>
      <c r="B7" s="5"/>
      <c r="C7" s="3" t="e">
        <f>VLOOKUP(B7,Employees!$A$1:$M$906,2,FALSE)</f>
        <v>#N/A</v>
      </c>
      <c r="D7" s="3" t="e">
        <f>VLOOKUP(B7,Employees!$A$1:$M$906,3,FALSE)</f>
        <v>#N/A</v>
      </c>
      <c r="E7" s="3" t="e">
        <f>IF(VLOOKUP(B7,Employees!$A$1:$M$906,4,FALSE)=0,"",VLOOKUP(B7,Employees!$A$1:$M$906,4,FALSE))</f>
        <v>#N/A</v>
      </c>
      <c r="J7" s="5"/>
      <c r="K7" s="6"/>
      <c r="L7" s="5"/>
      <c r="M7" s="3" t="s">
        <v>13</v>
      </c>
      <c r="N7" s="5"/>
      <c r="O7" s="3" t="str">
        <f>IF(J7="A1",VLOOKUP(K7,'Type-Reason Codes'!$B$1:$C$7,2,FALSE),IF(J7="A2",VLOOKUP(K7,'Type-Reason Codes'!$B$7:$C$9,2,FALSE),IF(J7="A3",'Type-Reason Codes'!$C$10,IF(J7="A5",'Type-Reason Codes'!$C$11,IF(J7="A6",'Type-Reason Codes'!$C$12,IF(J7="A7",'Type-Reason Codes'!$C$13,"Error"))))))</f>
        <v>Error</v>
      </c>
      <c r="P7" s="5" t="s">
        <v>19</v>
      </c>
      <c r="Q7" s="5"/>
      <c r="R7" s="3" t="e">
        <f>VLOOKUP(Q7,Employees!$A$1:$M$906,2,FALSE)</f>
        <v>#N/A</v>
      </c>
      <c r="S7" s="3" t="e">
        <f>VLOOKUP(Q7,Employees!$A$1:$M$906,3,FALSE)</f>
        <v>#N/A</v>
      </c>
      <c r="T7" s="3" t="e">
        <f>IF(VLOOKUP(Q7,Employees!$A$1:$M$906,4,FALSE)=0,"",VLOOKUP(Q7,Employees!$A$1:$M$906,4,FALSE))</f>
        <v>#N/A</v>
      </c>
      <c r="U7" s="8" t="str">
        <f t="shared" si="2"/>
        <v/>
      </c>
      <c r="Z7" s="7"/>
      <c r="AA7" s="7"/>
      <c r="AB7" s="7"/>
      <c r="AC7" s="7"/>
      <c r="AD7" s="7"/>
      <c r="AE7" s="7"/>
      <c r="AF7" s="7"/>
      <c r="AG7" s="7"/>
      <c r="AI7" s="18" t="str">
        <f t="shared" si="3"/>
        <v/>
      </c>
      <c r="AJ7" s="18" t="str">
        <f t="shared" si="4"/>
        <v/>
      </c>
      <c r="AK7" s="18" t="e">
        <f>VLOOKUP(Q7,Employees!$A$2:$M$906,10,FALSE)</f>
        <v>#N/A</v>
      </c>
    </row>
    <row r="8" spans="1:38" x14ac:dyDescent="0.25">
      <c r="A8" s="3" t="s">
        <v>1</v>
      </c>
      <c r="B8" s="5"/>
      <c r="C8" s="3" t="e">
        <f>VLOOKUP(B8,Employees!$A$1:$M$906,2,FALSE)</f>
        <v>#N/A</v>
      </c>
      <c r="D8" s="3" t="e">
        <f>VLOOKUP(B8,Employees!$A$1:$M$906,3,FALSE)</f>
        <v>#N/A</v>
      </c>
      <c r="E8" s="3" t="e">
        <f>IF(VLOOKUP(B8,Employees!$A$1:$M$906,4,FALSE)=0,"",VLOOKUP(B8,Employees!$A$1:$M$906,4,FALSE))</f>
        <v>#N/A</v>
      </c>
      <c r="J8" s="5"/>
      <c r="K8" s="6"/>
      <c r="L8" s="5"/>
      <c r="M8" s="3" t="s">
        <v>13</v>
      </c>
      <c r="N8" s="5"/>
      <c r="O8" s="3" t="str">
        <f>IF(J8="A1",VLOOKUP(K8,'Type-Reason Codes'!$B$1:$C$7,2,FALSE),IF(J8="A2",VLOOKUP(K8,'Type-Reason Codes'!$B$7:$C$9,2,FALSE),IF(J8="A3",'Type-Reason Codes'!$C$10,IF(J8="A5",'Type-Reason Codes'!$C$11,IF(J8="A6",'Type-Reason Codes'!$C$12,IF(J8="A7",'Type-Reason Codes'!$C$13,"Error"))))))</f>
        <v>Error</v>
      </c>
      <c r="P8" s="5" t="s">
        <v>19</v>
      </c>
      <c r="Q8" s="5"/>
      <c r="R8" s="3" t="e">
        <f>VLOOKUP(Q8,Employees!$A$1:$M$906,2,FALSE)</f>
        <v>#N/A</v>
      </c>
      <c r="S8" s="3" t="e">
        <f>VLOOKUP(Q8,Employees!$A$1:$M$906,3,FALSE)</f>
        <v>#N/A</v>
      </c>
      <c r="T8" s="3" t="e">
        <f>IF(VLOOKUP(Q8,Employees!$A$1:$M$906,4,FALSE)=0,"",VLOOKUP(Q8,Employees!$A$1:$M$906,4,FALSE))</f>
        <v>#N/A</v>
      </c>
      <c r="U8" s="8" t="str">
        <f t="shared" si="2"/>
        <v/>
      </c>
      <c r="Z8" s="7"/>
      <c r="AA8" s="7"/>
      <c r="AB8" s="7"/>
      <c r="AC8" s="7"/>
      <c r="AD8" s="7"/>
      <c r="AE8" s="7"/>
      <c r="AF8" s="7"/>
      <c r="AG8" s="7"/>
      <c r="AI8" s="18" t="str">
        <f t="shared" si="3"/>
        <v/>
      </c>
      <c r="AJ8" s="18" t="str">
        <f t="shared" si="4"/>
        <v/>
      </c>
      <c r="AK8" s="18" t="e">
        <f>VLOOKUP(Q8,Employees!$A$2:$M$906,10,FALSE)</f>
        <v>#N/A</v>
      </c>
    </row>
    <row r="9" spans="1:38" x14ac:dyDescent="0.25">
      <c r="A9" s="3" t="s">
        <v>1</v>
      </c>
      <c r="B9" s="5"/>
      <c r="C9" s="3" t="e">
        <f>VLOOKUP(B9,Employees!$A$1:$M$906,2,FALSE)</f>
        <v>#N/A</v>
      </c>
      <c r="D9" s="3" t="e">
        <f>VLOOKUP(B9,Employees!$A$1:$M$906,3,FALSE)</f>
        <v>#N/A</v>
      </c>
      <c r="E9" s="3" t="e">
        <f>IF(VLOOKUP(B9,Employees!$A$1:$M$906,4,FALSE)=0,"",VLOOKUP(B9,Employees!$A$1:$M$906,4,FALSE))</f>
        <v>#N/A</v>
      </c>
      <c r="J9" s="5"/>
      <c r="K9" s="6"/>
      <c r="L9" s="5"/>
      <c r="M9" s="3" t="s">
        <v>13</v>
      </c>
      <c r="N9" s="5"/>
      <c r="O9" s="3" t="str">
        <f>IF(J9="A1",VLOOKUP(K9,'Type-Reason Codes'!$B$1:$C$7,2,FALSE),IF(J9="A2",VLOOKUP(K9,'Type-Reason Codes'!$B$7:$C$9,2,FALSE),IF(J9="A3",'Type-Reason Codes'!$C$10,IF(J9="A5",'Type-Reason Codes'!$C$11,IF(J9="A6",'Type-Reason Codes'!$C$12,IF(J9="A7",'Type-Reason Codes'!$C$13,"Error"))))))</f>
        <v>Error</v>
      </c>
      <c r="P9" s="5" t="s">
        <v>19</v>
      </c>
      <c r="Q9" s="5"/>
      <c r="R9" s="3" t="e">
        <f>VLOOKUP(Q9,Employees!$A$1:$M$906,2,FALSE)</f>
        <v>#N/A</v>
      </c>
      <c r="S9" s="3" t="e">
        <f>VLOOKUP(Q9,Employees!$A$1:$M$906,3,FALSE)</f>
        <v>#N/A</v>
      </c>
      <c r="T9" s="3" t="e">
        <f>IF(VLOOKUP(Q9,Employees!$A$1:$M$906,4,FALSE)=0,"",VLOOKUP(Q9,Employees!$A$1:$M$906,4,FALSE))</f>
        <v>#N/A</v>
      </c>
      <c r="U9" s="8" t="str">
        <f t="shared" si="2"/>
        <v/>
      </c>
      <c r="Z9" s="7"/>
      <c r="AA9" s="7"/>
      <c r="AB9" s="7"/>
      <c r="AC9" s="7"/>
      <c r="AD9" s="7"/>
      <c r="AE9" s="7"/>
      <c r="AF9" s="7"/>
      <c r="AG9" s="7"/>
      <c r="AI9" s="18" t="str">
        <f t="shared" si="3"/>
        <v/>
      </c>
      <c r="AJ9" s="18" t="str">
        <f t="shared" si="4"/>
        <v/>
      </c>
      <c r="AK9" s="18" t="e">
        <f>VLOOKUP(Q9,Employees!$A$2:$M$906,10,FALSE)</f>
        <v>#N/A</v>
      </c>
    </row>
    <row r="10" spans="1:38" x14ac:dyDescent="0.25">
      <c r="A10" s="3" t="s">
        <v>1</v>
      </c>
      <c r="B10" s="5"/>
      <c r="C10" s="3" t="e">
        <f>VLOOKUP(B10,Employees!$A$1:$M$906,2,FALSE)</f>
        <v>#N/A</v>
      </c>
      <c r="D10" s="3" t="e">
        <f>VLOOKUP(B10,Employees!$A$1:$M$906,3,FALSE)</f>
        <v>#N/A</v>
      </c>
      <c r="E10" s="3" t="e">
        <f>IF(VLOOKUP(B10,Employees!$A$1:$M$906,4,FALSE)=0,"",VLOOKUP(B10,Employees!$A$1:$M$906,4,FALSE))</f>
        <v>#N/A</v>
      </c>
      <c r="J10" s="5"/>
      <c r="K10" s="6"/>
      <c r="L10" s="5"/>
      <c r="M10" s="3" t="s">
        <v>13</v>
      </c>
      <c r="N10" s="5"/>
      <c r="O10" s="3" t="str">
        <f>IF(J10="A1",VLOOKUP(K10,'Type-Reason Codes'!$B$1:$C$7,2,FALSE),IF(J10="A2",VLOOKUP(K10,'Type-Reason Codes'!$B$7:$C$9,2,FALSE),IF(J10="A3",'Type-Reason Codes'!$C$10,IF(J10="A5",'Type-Reason Codes'!$C$11,IF(J10="A6",'Type-Reason Codes'!$C$12,IF(J10="A7",'Type-Reason Codes'!$C$13,"Error"))))))</f>
        <v>Error</v>
      </c>
      <c r="P10" s="5" t="s">
        <v>19</v>
      </c>
      <c r="Q10" s="5"/>
      <c r="R10" s="3" t="e">
        <f>VLOOKUP(Q10,Employees!$A$1:$M$906,2,FALSE)</f>
        <v>#N/A</v>
      </c>
      <c r="S10" s="3" t="e">
        <f>VLOOKUP(Q10,Employees!$A$1:$M$906,3,FALSE)</f>
        <v>#N/A</v>
      </c>
      <c r="T10" s="3" t="e">
        <f>IF(VLOOKUP(Q10,Employees!$A$1:$M$906,4,FALSE)=0,"",VLOOKUP(Q10,Employees!$A$1:$M$906,4,FALSE))</f>
        <v>#N/A</v>
      </c>
      <c r="U10" s="8" t="str">
        <f t="shared" si="2"/>
        <v/>
      </c>
      <c r="Z10" s="7"/>
      <c r="AA10" s="7"/>
      <c r="AB10" s="7"/>
      <c r="AC10" s="7"/>
      <c r="AD10" s="7"/>
      <c r="AE10" s="7"/>
      <c r="AF10" s="7"/>
      <c r="AG10" s="7"/>
      <c r="AI10" s="18" t="str">
        <f t="shared" si="3"/>
        <v/>
      </c>
      <c r="AJ10" s="18" t="str">
        <f t="shared" si="4"/>
        <v/>
      </c>
      <c r="AK10" s="18" t="e">
        <f>VLOOKUP(Q10,Employees!$A$2:$M$906,10,FALSE)</f>
        <v>#N/A</v>
      </c>
    </row>
    <row r="11" spans="1:38" x14ac:dyDescent="0.25">
      <c r="A11" s="3" t="s">
        <v>1</v>
      </c>
      <c r="B11" s="5"/>
      <c r="C11" s="3" t="e">
        <f>VLOOKUP(B11,Employees!$A$1:$M$906,2,FALSE)</f>
        <v>#N/A</v>
      </c>
      <c r="D11" s="3" t="e">
        <f>VLOOKUP(B11,Employees!$A$1:$M$906,3,FALSE)</f>
        <v>#N/A</v>
      </c>
      <c r="E11" s="3" t="e">
        <f>IF(VLOOKUP(B11,Employees!$A$1:$M$906,4,FALSE)=0,"",VLOOKUP(B11,Employees!$A$1:$M$906,4,FALSE))</f>
        <v>#N/A</v>
      </c>
      <c r="J11" s="5"/>
      <c r="K11" s="6"/>
      <c r="L11" s="5"/>
      <c r="M11" s="3" t="s">
        <v>13</v>
      </c>
      <c r="N11" s="5"/>
      <c r="O11" s="3" t="str">
        <f>IF(J11="A1",VLOOKUP(K11,'Type-Reason Codes'!$B$1:$C$7,2,FALSE),IF(J11="A2",VLOOKUP(K11,'Type-Reason Codes'!$B$7:$C$9,2,FALSE),IF(J11="A3",'Type-Reason Codes'!$C$10,IF(J11="A5",'Type-Reason Codes'!$C$11,IF(J11="A6",'Type-Reason Codes'!$C$12,IF(J11="A7",'Type-Reason Codes'!$C$13,"Error"))))))</f>
        <v>Error</v>
      </c>
      <c r="P11" s="5" t="s">
        <v>19</v>
      </c>
      <c r="Q11" s="5"/>
      <c r="R11" s="3" t="e">
        <f>VLOOKUP(Q11,Employees!$A$1:$M$906,2,FALSE)</f>
        <v>#N/A</v>
      </c>
      <c r="S11" s="3" t="e">
        <f>VLOOKUP(Q11,Employees!$A$1:$M$906,3,FALSE)</f>
        <v>#N/A</v>
      </c>
      <c r="T11" s="3" t="e">
        <f>IF(VLOOKUP(Q11,Employees!$A$1:$M$906,4,FALSE)=0,"",VLOOKUP(Q11,Employees!$A$1:$M$906,4,FALSE))</f>
        <v>#N/A</v>
      </c>
      <c r="U11" s="8" t="str">
        <f t="shared" si="2"/>
        <v/>
      </c>
      <c r="Z11" s="7"/>
      <c r="AA11" s="7"/>
      <c r="AB11" s="7"/>
      <c r="AC11" s="7"/>
      <c r="AD11" s="7"/>
      <c r="AE11" s="7"/>
      <c r="AF11" s="7"/>
      <c r="AG11" s="7"/>
      <c r="AI11" s="18" t="str">
        <f t="shared" si="3"/>
        <v/>
      </c>
      <c r="AJ11" s="18" t="str">
        <f t="shared" si="4"/>
        <v/>
      </c>
      <c r="AK11" s="18" t="e">
        <f>VLOOKUP(Q11,Employees!$A$2:$M$906,10,FALSE)</f>
        <v>#N/A</v>
      </c>
    </row>
    <row r="12" spans="1:38" x14ac:dyDescent="0.25">
      <c r="A12" s="3" t="s">
        <v>1</v>
      </c>
      <c r="B12" s="5"/>
      <c r="C12" s="3" t="e">
        <f>VLOOKUP(B12,Employees!$A$1:$M$906,2,FALSE)</f>
        <v>#N/A</v>
      </c>
      <c r="D12" s="3" t="e">
        <f>VLOOKUP(B12,Employees!$A$1:$M$906,3,FALSE)</f>
        <v>#N/A</v>
      </c>
      <c r="E12" s="3" t="e">
        <f>IF(VLOOKUP(B12,Employees!$A$1:$M$906,4,FALSE)=0,"",VLOOKUP(B12,Employees!$A$1:$M$906,4,FALSE))</f>
        <v>#N/A</v>
      </c>
      <c r="J12" s="5"/>
      <c r="K12" s="6"/>
      <c r="L12" s="5"/>
      <c r="M12" s="3" t="s">
        <v>13</v>
      </c>
      <c r="N12" s="5"/>
      <c r="O12" s="3" t="str">
        <f>IF(J12="A1",VLOOKUP(K12,'Type-Reason Codes'!$B$1:$C$7,2,FALSE),IF(J12="A2",VLOOKUP(K12,'Type-Reason Codes'!$B$7:$C$9,2,FALSE),IF(J12="A3",'Type-Reason Codes'!$C$10,IF(J12="A5",'Type-Reason Codes'!$C$11,IF(J12="A6",'Type-Reason Codes'!$C$12,IF(J12="A7",'Type-Reason Codes'!$C$13,"Error"))))))</f>
        <v>Error</v>
      </c>
      <c r="P12" s="5" t="s">
        <v>19</v>
      </c>
      <c r="Q12" s="5"/>
      <c r="R12" s="3" t="e">
        <f>VLOOKUP(Q12,Employees!$A$1:$M$906,2,FALSE)</f>
        <v>#N/A</v>
      </c>
      <c r="S12" s="3" t="e">
        <f>VLOOKUP(Q12,Employees!$A$1:$M$906,3,FALSE)</f>
        <v>#N/A</v>
      </c>
      <c r="T12" s="3" t="e">
        <f>IF(VLOOKUP(Q12,Employees!$A$1:$M$906,4,FALSE)=0,"",VLOOKUP(Q12,Employees!$A$1:$M$906,4,FALSE))</f>
        <v>#N/A</v>
      </c>
      <c r="U12" s="8" t="str">
        <f t="shared" si="2"/>
        <v/>
      </c>
      <c r="Z12" s="7"/>
      <c r="AA12" s="7"/>
      <c r="AB12" s="7"/>
      <c r="AC12" s="7"/>
      <c r="AD12" s="7"/>
      <c r="AE12" s="7"/>
      <c r="AF12" s="7"/>
      <c r="AG12" s="7"/>
      <c r="AI12" s="18" t="str">
        <f t="shared" si="3"/>
        <v/>
      </c>
      <c r="AJ12" s="18" t="str">
        <f t="shared" si="4"/>
        <v/>
      </c>
      <c r="AK12" s="18" t="e">
        <f>VLOOKUP(Q12,Employees!$A$2:$M$906,10,FALSE)</f>
        <v>#N/A</v>
      </c>
    </row>
    <row r="13" spans="1:38" x14ac:dyDescent="0.25">
      <c r="A13" s="3" t="s">
        <v>1</v>
      </c>
      <c r="B13" s="5"/>
      <c r="C13" s="3" t="e">
        <f>VLOOKUP(B13,Employees!$A$1:$M$906,2,FALSE)</f>
        <v>#N/A</v>
      </c>
      <c r="D13" s="3" t="e">
        <f>VLOOKUP(B13,Employees!$A$1:$M$906,3,FALSE)</f>
        <v>#N/A</v>
      </c>
      <c r="E13" s="3" t="e">
        <f>IF(VLOOKUP(B13,Employees!$A$1:$M$906,4,FALSE)=0,"",VLOOKUP(B13,Employees!$A$1:$M$906,4,FALSE))</f>
        <v>#N/A</v>
      </c>
      <c r="J13" s="5"/>
      <c r="K13" s="6"/>
      <c r="L13" s="5"/>
      <c r="M13" s="3" t="s">
        <v>13</v>
      </c>
      <c r="N13" s="5"/>
      <c r="O13" s="3" t="str">
        <f>IF(J13="A1",VLOOKUP(K13,'Type-Reason Codes'!$B$1:$C$7,2,FALSE),IF(J13="A2",VLOOKUP(K13,'Type-Reason Codes'!$B$7:$C$9,2,FALSE),IF(J13="A3",'Type-Reason Codes'!$C$10,IF(J13="A5",'Type-Reason Codes'!$C$11,IF(J13="A6",'Type-Reason Codes'!$C$12,IF(J13="A7",'Type-Reason Codes'!$C$13,"Error"))))))</f>
        <v>Error</v>
      </c>
      <c r="P13" s="5" t="s">
        <v>19</v>
      </c>
      <c r="Q13" s="5"/>
      <c r="R13" s="3" t="e">
        <f>VLOOKUP(Q13,Employees!$A$1:$M$906,2,FALSE)</f>
        <v>#N/A</v>
      </c>
      <c r="S13" s="3" t="e">
        <f>VLOOKUP(Q13,Employees!$A$1:$M$906,3,FALSE)</f>
        <v>#N/A</v>
      </c>
      <c r="T13" s="3" t="e">
        <f>IF(VLOOKUP(Q13,Employees!$A$1:$M$906,4,FALSE)=0,"",VLOOKUP(Q13,Employees!$A$1:$M$906,4,FALSE))</f>
        <v>#N/A</v>
      </c>
      <c r="U13" s="8" t="str">
        <f t="shared" si="2"/>
        <v/>
      </c>
      <c r="Z13" s="7"/>
      <c r="AA13" s="7"/>
      <c r="AB13" s="7"/>
      <c r="AC13" s="7"/>
      <c r="AD13" s="7"/>
      <c r="AE13" s="7"/>
      <c r="AF13" s="7"/>
      <c r="AG13" s="7"/>
      <c r="AI13" s="18" t="str">
        <f t="shared" si="3"/>
        <v/>
      </c>
      <c r="AJ13" s="18" t="str">
        <f t="shared" si="4"/>
        <v/>
      </c>
      <c r="AK13" s="18" t="e">
        <f>VLOOKUP(Q13,Employees!$A$2:$M$906,10,FALSE)</f>
        <v>#N/A</v>
      </c>
    </row>
    <row r="14" spans="1:38" x14ac:dyDescent="0.25">
      <c r="A14" s="3" t="s">
        <v>1</v>
      </c>
      <c r="B14" s="5"/>
      <c r="C14" s="3" t="e">
        <f>VLOOKUP(B14,Employees!$A$1:$M$906,2,FALSE)</f>
        <v>#N/A</v>
      </c>
      <c r="D14" s="3" t="e">
        <f>VLOOKUP(B14,Employees!$A$1:$M$906,3,FALSE)</f>
        <v>#N/A</v>
      </c>
      <c r="E14" s="3" t="e">
        <f>IF(VLOOKUP(B14,Employees!$A$1:$M$906,4,FALSE)=0,"",VLOOKUP(B14,Employees!$A$1:$M$906,4,FALSE))</f>
        <v>#N/A</v>
      </c>
      <c r="J14" s="5"/>
      <c r="K14" s="6"/>
      <c r="L14" s="5"/>
      <c r="M14" s="3" t="s">
        <v>13</v>
      </c>
      <c r="N14" s="5"/>
      <c r="O14" s="3" t="str">
        <f>IF(J14="A1",VLOOKUP(K14,'Type-Reason Codes'!$B$1:$C$7,2,FALSE),IF(J14="A2",VLOOKUP(K14,'Type-Reason Codes'!$B$7:$C$9,2,FALSE),IF(J14="A3",'Type-Reason Codes'!$C$10,IF(J14="A5",'Type-Reason Codes'!$C$11,IF(J14="A6",'Type-Reason Codes'!$C$12,IF(J14="A7",'Type-Reason Codes'!$C$13,"Error"))))))</f>
        <v>Error</v>
      </c>
      <c r="P14" s="5" t="s">
        <v>19</v>
      </c>
      <c r="Q14" s="5"/>
      <c r="R14" s="3" t="e">
        <f>VLOOKUP(Q14,Employees!$A$1:$M$906,2,FALSE)</f>
        <v>#N/A</v>
      </c>
      <c r="S14" s="3" t="e">
        <f>VLOOKUP(Q14,Employees!$A$1:$M$906,3,FALSE)</f>
        <v>#N/A</v>
      </c>
      <c r="T14" s="3" t="e">
        <f>IF(VLOOKUP(Q14,Employees!$A$1:$M$906,4,FALSE)=0,"",VLOOKUP(Q14,Employees!$A$1:$M$906,4,FALSE))</f>
        <v>#N/A</v>
      </c>
      <c r="U14" s="8" t="str">
        <f t="shared" si="2"/>
        <v/>
      </c>
      <c r="Z14" s="7"/>
      <c r="AA14" s="7"/>
      <c r="AB14" s="7"/>
      <c r="AC14" s="7"/>
      <c r="AD14" s="7"/>
      <c r="AE14" s="7"/>
      <c r="AF14" s="7"/>
      <c r="AG14" s="7"/>
      <c r="AI14" s="18" t="str">
        <f t="shared" si="3"/>
        <v/>
      </c>
      <c r="AJ14" s="18" t="str">
        <f t="shared" si="4"/>
        <v/>
      </c>
      <c r="AK14" s="18" t="e">
        <f>VLOOKUP(Q14,Employees!$A$2:$M$906,10,FALSE)</f>
        <v>#N/A</v>
      </c>
    </row>
    <row r="15" spans="1:38" x14ac:dyDescent="0.25">
      <c r="A15" s="3" t="s">
        <v>1</v>
      </c>
      <c r="B15" s="5"/>
      <c r="C15" s="3" t="e">
        <f>VLOOKUP(B15,Employees!$A$1:$M$906,2,FALSE)</f>
        <v>#N/A</v>
      </c>
      <c r="D15" s="3" t="e">
        <f>VLOOKUP(B15,Employees!$A$1:$M$906,3,FALSE)</f>
        <v>#N/A</v>
      </c>
      <c r="E15" s="3" t="e">
        <f>IF(VLOOKUP(B15,Employees!$A$1:$M$906,4,FALSE)=0,"",VLOOKUP(B15,Employees!$A$1:$M$906,4,FALSE))</f>
        <v>#N/A</v>
      </c>
      <c r="J15" s="5"/>
      <c r="K15" s="6"/>
      <c r="L15" s="5"/>
      <c r="M15" s="3" t="s">
        <v>13</v>
      </c>
      <c r="N15" s="5"/>
      <c r="O15" s="3" t="str">
        <f>IF(J15="A1",VLOOKUP(K15,'Type-Reason Codes'!$B$1:$C$7,2,FALSE),IF(J15="A2",VLOOKUP(K15,'Type-Reason Codes'!$B$7:$C$9,2,FALSE),IF(J15="A3",'Type-Reason Codes'!$C$10,IF(J15="A5",'Type-Reason Codes'!$C$11,IF(J15="A6",'Type-Reason Codes'!$C$12,IF(J15="A7",'Type-Reason Codes'!$C$13,"Error"))))))</f>
        <v>Error</v>
      </c>
      <c r="P15" s="5" t="s">
        <v>19</v>
      </c>
      <c r="Q15" s="5"/>
      <c r="R15" s="3" t="e">
        <f>VLOOKUP(Q15,Employees!$A$1:$M$906,2,FALSE)</f>
        <v>#N/A</v>
      </c>
      <c r="S15" s="3" t="e">
        <f>VLOOKUP(Q15,Employees!$A$1:$M$906,3,FALSE)</f>
        <v>#N/A</v>
      </c>
      <c r="T15" s="3" t="e">
        <f>IF(VLOOKUP(Q15,Employees!$A$1:$M$906,4,FALSE)=0,"",VLOOKUP(Q15,Employees!$A$1:$M$906,4,FALSE))</f>
        <v>#N/A</v>
      </c>
      <c r="U15" s="8" t="str">
        <f t="shared" si="2"/>
        <v/>
      </c>
      <c r="Z15" s="7"/>
      <c r="AA15" s="7"/>
      <c r="AB15" s="7"/>
      <c r="AC15" s="7"/>
      <c r="AD15" s="7"/>
      <c r="AE15" s="7"/>
      <c r="AF15" s="7"/>
      <c r="AG15" s="7"/>
      <c r="AI15" s="18" t="str">
        <f t="shared" si="3"/>
        <v/>
      </c>
      <c r="AJ15" s="18" t="str">
        <f t="shared" si="4"/>
        <v/>
      </c>
      <c r="AK15" s="18" t="e">
        <f>VLOOKUP(Q15,Employees!$A$2:$M$906,10,FALSE)</f>
        <v>#N/A</v>
      </c>
    </row>
    <row r="16" spans="1:38" x14ac:dyDescent="0.25">
      <c r="A16" s="3" t="s">
        <v>1</v>
      </c>
      <c r="B16" s="5"/>
      <c r="C16" s="3" t="e">
        <f>VLOOKUP(B16,Employees!$A$1:$M$906,2,FALSE)</f>
        <v>#N/A</v>
      </c>
      <c r="D16" s="3" t="e">
        <f>VLOOKUP(B16,Employees!$A$1:$M$906,3,FALSE)</f>
        <v>#N/A</v>
      </c>
      <c r="E16" s="3" t="e">
        <f>IF(VLOOKUP(B16,Employees!$A$1:$M$906,4,FALSE)=0,"",VLOOKUP(B16,Employees!$A$1:$M$906,4,FALSE))</f>
        <v>#N/A</v>
      </c>
      <c r="J16" s="5"/>
      <c r="K16" s="6"/>
      <c r="L16" s="5"/>
      <c r="M16" s="3" t="s">
        <v>13</v>
      </c>
      <c r="N16" s="5"/>
      <c r="O16" s="3" t="str">
        <f>IF(J16="A1",VLOOKUP(K16,'Type-Reason Codes'!$B$1:$C$7,2,FALSE),IF(J16="A2",VLOOKUP(K16,'Type-Reason Codes'!$B$7:$C$9,2,FALSE),IF(J16="A3",'Type-Reason Codes'!$C$10,IF(J16="A5",'Type-Reason Codes'!$C$11,IF(J16="A6",'Type-Reason Codes'!$C$12,IF(J16="A7",'Type-Reason Codes'!$C$13,"Error"))))))</f>
        <v>Error</v>
      </c>
      <c r="P16" s="5" t="s">
        <v>19</v>
      </c>
      <c r="Q16" s="5"/>
      <c r="R16" s="3" t="e">
        <f>VLOOKUP(Q16,Employees!$A$1:$M$906,2,FALSE)</f>
        <v>#N/A</v>
      </c>
      <c r="S16" s="3" t="e">
        <f>VLOOKUP(Q16,Employees!$A$1:$M$906,3,FALSE)</f>
        <v>#N/A</v>
      </c>
      <c r="T16" s="3" t="e">
        <f>IF(VLOOKUP(Q16,Employees!$A$1:$M$906,4,FALSE)=0,"",VLOOKUP(Q16,Employees!$A$1:$M$906,4,FALSE))</f>
        <v>#N/A</v>
      </c>
      <c r="U16" s="8" t="str">
        <f t="shared" si="2"/>
        <v/>
      </c>
      <c r="Z16" s="7"/>
      <c r="AA16" s="7"/>
      <c r="AB16" s="7"/>
      <c r="AC16" s="7"/>
      <c r="AD16" s="7"/>
      <c r="AE16" s="7"/>
      <c r="AF16" s="7"/>
      <c r="AG16" s="7"/>
      <c r="AI16" s="18" t="str">
        <f t="shared" si="3"/>
        <v/>
      </c>
      <c r="AJ16" s="18" t="str">
        <f t="shared" si="4"/>
        <v/>
      </c>
      <c r="AK16" s="18" t="e">
        <f>VLOOKUP(Q16,Employees!$A$2:$M$906,10,FALSE)</f>
        <v>#N/A</v>
      </c>
    </row>
    <row r="17" spans="1:37" x14ac:dyDescent="0.25">
      <c r="A17" s="3" t="s">
        <v>1</v>
      </c>
      <c r="B17" s="5"/>
      <c r="C17" s="3" t="e">
        <f>VLOOKUP(B17,Employees!$A$1:$M$906,2,FALSE)</f>
        <v>#N/A</v>
      </c>
      <c r="D17" s="3" t="e">
        <f>VLOOKUP(B17,Employees!$A$1:$M$906,3,FALSE)</f>
        <v>#N/A</v>
      </c>
      <c r="E17" s="3" t="e">
        <f>IF(VLOOKUP(B17,Employees!$A$1:$M$906,4,FALSE)=0,"",VLOOKUP(B17,Employees!$A$1:$M$906,4,FALSE))</f>
        <v>#N/A</v>
      </c>
      <c r="J17" s="5"/>
      <c r="K17" s="6"/>
      <c r="L17" s="5"/>
      <c r="M17" s="3" t="s">
        <v>13</v>
      </c>
      <c r="N17" s="5"/>
      <c r="O17" s="3" t="str">
        <f>IF(J17="A1",VLOOKUP(K17,'Type-Reason Codes'!$B$1:$C$7,2,FALSE),IF(J17="A2",VLOOKUP(K17,'Type-Reason Codes'!$B$7:$C$9,2,FALSE),IF(J17="A3",'Type-Reason Codes'!$C$10,IF(J17="A5",'Type-Reason Codes'!$C$11,IF(J17="A6",'Type-Reason Codes'!$C$12,IF(J17="A7",'Type-Reason Codes'!$C$13,"Error"))))))</f>
        <v>Error</v>
      </c>
      <c r="P17" s="5" t="s">
        <v>19</v>
      </c>
      <c r="Q17" s="5"/>
      <c r="R17" s="3" t="e">
        <f>VLOOKUP(Q17,Employees!$A$1:$M$906,2,FALSE)</f>
        <v>#N/A</v>
      </c>
      <c r="S17" s="3" t="e">
        <f>VLOOKUP(Q17,Employees!$A$1:$M$906,3,FALSE)</f>
        <v>#N/A</v>
      </c>
      <c r="T17" s="3" t="e">
        <f>IF(VLOOKUP(Q17,Employees!$A$1:$M$906,4,FALSE)=0,"",VLOOKUP(Q17,Employees!$A$1:$M$906,4,FALSE))</f>
        <v>#N/A</v>
      </c>
      <c r="U17" s="8" t="str">
        <f t="shared" si="2"/>
        <v/>
      </c>
      <c r="Z17" s="7"/>
      <c r="AA17" s="7"/>
      <c r="AB17" s="7"/>
      <c r="AC17" s="7"/>
      <c r="AD17" s="7"/>
      <c r="AE17" s="7"/>
      <c r="AF17" s="7"/>
      <c r="AG17" s="7"/>
      <c r="AI17" s="18" t="str">
        <f t="shared" si="3"/>
        <v/>
      </c>
      <c r="AJ17" s="18" t="str">
        <f t="shared" si="4"/>
        <v/>
      </c>
      <c r="AK17" s="18" t="e">
        <f>VLOOKUP(Q17,Employees!$A$2:$M$906,10,FALSE)</f>
        <v>#N/A</v>
      </c>
    </row>
    <row r="18" spans="1:37" x14ac:dyDescent="0.25">
      <c r="A18" s="3" t="s">
        <v>1</v>
      </c>
      <c r="B18" s="5"/>
      <c r="C18" s="3" t="e">
        <f>VLOOKUP(B18,Employees!$A$1:$M$906,2,FALSE)</f>
        <v>#N/A</v>
      </c>
      <c r="D18" s="3" t="e">
        <f>VLOOKUP(B18,Employees!$A$1:$M$906,3,FALSE)</f>
        <v>#N/A</v>
      </c>
      <c r="E18" s="3" t="e">
        <f>IF(VLOOKUP(B18,Employees!$A$1:$M$906,4,FALSE)=0,"",VLOOKUP(B18,Employees!$A$1:$M$906,4,FALSE))</f>
        <v>#N/A</v>
      </c>
      <c r="J18" s="5"/>
      <c r="K18" s="6"/>
      <c r="L18" s="5"/>
      <c r="M18" s="3" t="s">
        <v>13</v>
      </c>
      <c r="N18" s="5"/>
      <c r="O18" s="3" t="str">
        <f>IF(J18="A1",VLOOKUP(K18,'Type-Reason Codes'!$B$1:$C$7,2,FALSE),IF(J18="A2",VLOOKUP(K18,'Type-Reason Codes'!$B$7:$C$9,2,FALSE),IF(J18="A3",'Type-Reason Codes'!$C$10,IF(J18="A5",'Type-Reason Codes'!$C$11,IF(J18="A6",'Type-Reason Codes'!$C$12,IF(J18="A7",'Type-Reason Codes'!$C$13,"Error"))))))</f>
        <v>Error</v>
      </c>
      <c r="P18" s="5" t="s">
        <v>19</v>
      </c>
      <c r="Q18" s="5"/>
      <c r="R18" s="3" t="e">
        <f>VLOOKUP(Q18,Employees!$A$1:$M$906,2,FALSE)</f>
        <v>#N/A</v>
      </c>
      <c r="S18" s="3" t="e">
        <f>VLOOKUP(Q18,Employees!$A$1:$M$906,3,FALSE)</f>
        <v>#N/A</v>
      </c>
      <c r="T18" s="3" t="e">
        <f>IF(VLOOKUP(Q18,Employees!$A$1:$M$906,4,FALSE)=0,"",VLOOKUP(Q18,Employees!$A$1:$M$906,4,FALSE))</f>
        <v>#N/A</v>
      </c>
      <c r="U18" s="8" t="str">
        <f t="shared" si="2"/>
        <v/>
      </c>
      <c r="Z18" s="7"/>
      <c r="AA18" s="7"/>
      <c r="AB18" s="7"/>
      <c r="AC18" s="7"/>
      <c r="AD18" s="7"/>
      <c r="AE18" s="7"/>
      <c r="AF18" s="7"/>
      <c r="AG18" s="7"/>
      <c r="AI18" s="18" t="str">
        <f t="shared" si="3"/>
        <v/>
      </c>
      <c r="AJ18" s="18" t="str">
        <f t="shared" si="4"/>
        <v/>
      </c>
      <c r="AK18" s="18" t="e">
        <f>VLOOKUP(Q18,Employees!$A$2:$M$906,10,FALSE)</f>
        <v>#N/A</v>
      </c>
    </row>
    <row r="19" spans="1:37" x14ac:dyDescent="0.25">
      <c r="A19" s="3" t="s">
        <v>1</v>
      </c>
      <c r="B19" s="5"/>
      <c r="C19" s="3" t="e">
        <f>VLOOKUP(B19,Employees!$A$1:$M$906,2,FALSE)</f>
        <v>#N/A</v>
      </c>
      <c r="D19" s="3" t="e">
        <f>VLOOKUP(B19,Employees!$A$1:$M$906,3,FALSE)</f>
        <v>#N/A</v>
      </c>
      <c r="E19" s="3" t="e">
        <f>IF(VLOOKUP(B19,Employees!$A$1:$M$906,4,FALSE)=0,"",VLOOKUP(B19,Employees!$A$1:$M$906,4,FALSE))</f>
        <v>#N/A</v>
      </c>
      <c r="J19" s="5"/>
      <c r="K19" s="6"/>
      <c r="L19" s="5"/>
      <c r="M19" s="3" t="s">
        <v>13</v>
      </c>
      <c r="N19" s="5"/>
      <c r="O19" s="3" t="str">
        <f>IF(J19="A1",VLOOKUP(K19,'Type-Reason Codes'!$B$1:$C$7,2,FALSE),IF(J19="A2",VLOOKUP(K19,'Type-Reason Codes'!$B$7:$C$9,2,FALSE),IF(J19="A3",'Type-Reason Codes'!$C$10,IF(J19="A5",'Type-Reason Codes'!$C$11,IF(J19="A6",'Type-Reason Codes'!$C$12,IF(J19="A7",'Type-Reason Codes'!$C$13,"Error"))))))</f>
        <v>Error</v>
      </c>
      <c r="P19" s="5" t="s">
        <v>19</v>
      </c>
      <c r="Q19" s="5"/>
      <c r="R19" s="3" t="e">
        <f>VLOOKUP(Q19,Employees!$A$1:$M$906,2,FALSE)</f>
        <v>#N/A</v>
      </c>
      <c r="S19" s="3" t="e">
        <f>VLOOKUP(Q19,Employees!$A$1:$M$906,3,FALSE)</f>
        <v>#N/A</v>
      </c>
      <c r="T19" s="3" t="e">
        <f>IF(VLOOKUP(Q19,Employees!$A$1:$M$906,4,FALSE)=0,"",VLOOKUP(Q19,Employees!$A$1:$M$906,4,FALSE))</f>
        <v>#N/A</v>
      </c>
      <c r="U19" s="8" t="str">
        <f t="shared" si="2"/>
        <v/>
      </c>
      <c r="Z19" s="7"/>
      <c r="AA19" s="7"/>
      <c r="AB19" s="7"/>
      <c r="AC19" s="7"/>
      <c r="AD19" s="7"/>
      <c r="AE19" s="7"/>
      <c r="AF19" s="7"/>
      <c r="AG19" s="7"/>
      <c r="AI19" s="18" t="str">
        <f t="shared" si="3"/>
        <v/>
      </c>
      <c r="AJ19" s="18" t="str">
        <f t="shared" si="4"/>
        <v/>
      </c>
      <c r="AK19" s="18" t="e">
        <f>VLOOKUP(Q19,Employees!$A$2:$M$906,10,FALSE)</f>
        <v>#N/A</v>
      </c>
    </row>
    <row r="20" spans="1:37" x14ac:dyDescent="0.25">
      <c r="A20" s="3" t="s">
        <v>1</v>
      </c>
      <c r="B20" s="5"/>
      <c r="C20" s="3" t="e">
        <f>VLOOKUP(B20,Employees!$A$1:$M$906,2,FALSE)</f>
        <v>#N/A</v>
      </c>
      <c r="D20" s="3" t="e">
        <f>VLOOKUP(B20,Employees!$A$1:$M$906,3,FALSE)</f>
        <v>#N/A</v>
      </c>
      <c r="E20" s="3" t="e">
        <f>IF(VLOOKUP(B20,Employees!$A$1:$M$906,4,FALSE)=0,"",VLOOKUP(B20,Employees!$A$1:$M$906,4,FALSE))</f>
        <v>#N/A</v>
      </c>
      <c r="J20" s="5"/>
      <c r="K20" s="6"/>
      <c r="L20" s="5"/>
      <c r="M20" s="3" t="s">
        <v>13</v>
      </c>
      <c r="N20" s="5"/>
      <c r="O20" s="3" t="str">
        <f>IF(J20="A1",VLOOKUP(K20,'Type-Reason Codes'!$B$1:$C$7,2,FALSE),IF(J20="A2",VLOOKUP(K20,'Type-Reason Codes'!$B$7:$C$9,2,FALSE),IF(J20="A3",'Type-Reason Codes'!$C$10,IF(J20="A5",'Type-Reason Codes'!$C$11,IF(J20="A6",'Type-Reason Codes'!$C$12,IF(J20="A7",'Type-Reason Codes'!$C$13,"Error"))))))</f>
        <v>Error</v>
      </c>
      <c r="P20" s="5" t="s">
        <v>19</v>
      </c>
      <c r="Q20" s="5"/>
      <c r="R20" s="3" t="e">
        <f>VLOOKUP(Q20,Employees!$A$1:$M$906,2,FALSE)</f>
        <v>#N/A</v>
      </c>
      <c r="S20" s="3" t="e">
        <f>VLOOKUP(Q20,Employees!$A$1:$M$906,3,FALSE)</f>
        <v>#N/A</v>
      </c>
      <c r="T20" s="3" t="e">
        <f>IF(VLOOKUP(Q20,Employees!$A$1:$M$906,4,FALSE)=0,"",VLOOKUP(Q20,Employees!$A$1:$M$906,4,FALSE))</f>
        <v>#N/A</v>
      </c>
      <c r="U20" s="8" t="str">
        <f t="shared" si="2"/>
        <v/>
      </c>
      <c r="Z20" s="7"/>
      <c r="AA20" s="7"/>
      <c r="AB20" s="7"/>
      <c r="AC20" s="7"/>
      <c r="AD20" s="7"/>
      <c r="AE20" s="7"/>
      <c r="AF20" s="7"/>
      <c r="AG20" s="7"/>
      <c r="AI20" s="18" t="str">
        <f t="shared" si="3"/>
        <v/>
      </c>
      <c r="AJ20" s="18" t="str">
        <f t="shared" si="4"/>
        <v/>
      </c>
      <c r="AK20" s="18" t="e">
        <f>VLOOKUP(Q20,Employees!$A$2:$M$906,10,FALSE)</f>
        <v>#N/A</v>
      </c>
    </row>
    <row r="21" spans="1:37" x14ac:dyDescent="0.25">
      <c r="A21" s="3" t="s">
        <v>1</v>
      </c>
      <c r="B21" s="5"/>
      <c r="C21" s="3" t="e">
        <f>VLOOKUP(B21,Employees!$A$1:$M$906,2,FALSE)</f>
        <v>#N/A</v>
      </c>
      <c r="D21" s="3" t="e">
        <f>VLOOKUP(B21,Employees!$A$1:$M$906,3,FALSE)</f>
        <v>#N/A</v>
      </c>
      <c r="E21" s="3" t="e">
        <f>IF(VLOOKUP(B21,Employees!$A$1:$M$906,4,FALSE)=0,"",VLOOKUP(B21,Employees!$A$1:$M$906,4,FALSE))</f>
        <v>#N/A</v>
      </c>
      <c r="J21" s="5"/>
      <c r="K21" s="6"/>
      <c r="L21" s="5"/>
      <c r="M21" s="3" t="s">
        <v>13</v>
      </c>
      <c r="N21" s="5"/>
      <c r="O21" s="3" t="str">
        <f>IF(J21="A1",VLOOKUP(K21,'Type-Reason Codes'!$B$1:$C$7,2,FALSE),IF(J21="A2",VLOOKUP(K21,'Type-Reason Codes'!$B$7:$C$9,2,FALSE),IF(J21="A3",'Type-Reason Codes'!$C$10,IF(J21="A5",'Type-Reason Codes'!$C$11,IF(J21="A6",'Type-Reason Codes'!$C$12,IF(J21="A7",'Type-Reason Codes'!$C$13,"Error"))))))</f>
        <v>Error</v>
      </c>
      <c r="P21" s="5" t="s">
        <v>19</v>
      </c>
      <c r="Q21" s="5"/>
      <c r="R21" s="3" t="e">
        <f>VLOOKUP(Q21,Employees!$A$1:$M$906,2,FALSE)</f>
        <v>#N/A</v>
      </c>
      <c r="S21" s="3" t="e">
        <f>VLOOKUP(Q21,Employees!$A$1:$M$906,3,FALSE)</f>
        <v>#N/A</v>
      </c>
      <c r="T21" s="3" t="e">
        <f>IF(VLOOKUP(Q21,Employees!$A$1:$M$906,4,FALSE)=0,"",VLOOKUP(Q21,Employees!$A$1:$M$906,4,FALSE))</f>
        <v>#N/A</v>
      </c>
      <c r="U21" s="8" t="str">
        <f t="shared" si="2"/>
        <v/>
      </c>
      <c r="Z21" s="7"/>
      <c r="AA21" s="7"/>
      <c r="AB21" s="7"/>
      <c r="AC21" s="7"/>
      <c r="AD21" s="7"/>
      <c r="AE21" s="7"/>
      <c r="AF21" s="7"/>
      <c r="AG21" s="7"/>
      <c r="AI21" s="18" t="str">
        <f t="shared" si="3"/>
        <v/>
      </c>
      <c r="AJ21" s="18" t="str">
        <f t="shared" si="4"/>
        <v/>
      </c>
      <c r="AK21" s="18" t="e">
        <f>VLOOKUP(Q21,Employees!$A$2:$M$906,10,FALSE)</f>
        <v>#N/A</v>
      </c>
    </row>
    <row r="22" spans="1:37" x14ac:dyDescent="0.25">
      <c r="A22" s="3" t="s">
        <v>1</v>
      </c>
      <c r="B22" s="5"/>
      <c r="C22" s="3" t="e">
        <f>VLOOKUP(B22,Employees!$A$1:$M$906,2,FALSE)</f>
        <v>#N/A</v>
      </c>
      <c r="D22" s="3" t="e">
        <f>VLOOKUP(B22,Employees!$A$1:$M$906,3,FALSE)</f>
        <v>#N/A</v>
      </c>
      <c r="E22" s="3" t="e">
        <f>IF(VLOOKUP(B22,Employees!$A$1:$M$906,4,FALSE)=0,"",VLOOKUP(B22,Employees!$A$1:$M$906,4,FALSE))</f>
        <v>#N/A</v>
      </c>
      <c r="J22" s="5"/>
      <c r="K22" s="6"/>
      <c r="L22" s="5"/>
      <c r="M22" s="3" t="s">
        <v>13</v>
      </c>
      <c r="N22" s="5"/>
      <c r="O22" s="3" t="str">
        <f>IF(J22="A1",VLOOKUP(K22,'Type-Reason Codes'!$B$1:$C$7,2,FALSE),IF(J22="A2",VLOOKUP(K22,'Type-Reason Codes'!$B$7:$C$9,2,FALSE),IF(J22="A3",'Type-Reason Codes'!$C$10,IF(J22="A5",'Type-Reason Codes'!$C$11,IF(J22="A6",'Type-Reason Codes'!$C$12,IF(J22="A7",'Type-Reason Codes'!$C$13,"Error"))))))</f>
        <v>Error</v>
      </c>
      <c r="P22" s="5" t="s">
        <v>19</v>
      </c>
      <c r="Q22" s="5"/>
      <c r="R22" s="3" t="e">
        <f>VLOOKUP(Q22,Employees!$A$1:$M$906,2,FALSE)</f>
        <v>#N/A</v>
      </c>
      <c r="S22" s="3" t="e">
        <f>VLOOKUP(Q22,Employees!$A$1:$M$906,3,FALSE)</f>
        <v>#N/A</v>
      </c>
      <c r="T22" s="3" t="e">
        <f>IF(VLOOKUP(Q22,Employees!$A$1:$M$906,4,FALSE)=0,"",VLOOKUP(Q22,Employees!$A$1:$M$906,4,FALSE))</f>
        <v>#N/A</v>
      </c>
      <c r="U22" s="8" t="str">
        <f t="shared" si="2"/>
        <v/>
      </c>
      <c r="Z22" s="7"/>
      <c r="AA22" s="7"/>
      <c r="AB22" s="7"/>
      <c r="AC22" s="7"/>
      <c r="AD22" s="7"/>
      <c r="AE22" s="7"/>
      <c r="AF22" s="7"/>
      <c r="AG22" s="7"/>
      <c r="AI22" s="18" t="str">
        <f t="shared" si="3"/>
        <v/>
      </c>
      <c r="AJ22" s="18" t="str">
        <f t="shared" si="4"/>
        <v/>
      </c>
      <c r="AK22" s="18" t="e">
        <f>VLOOKUP(Q22,Employees!$A$2:$M$906,10,FALSE)</f>
        <v>#N/A</v>
      </c>
    </row>
    <row r="23" spans="1:37" x14ac:dyDescent="0.25">
      <c r="A23" s="3" t="s">
        <v>1</v>
      </c>
      <c r="B23" s="5"/>
      <c r="C23" s="3" t="e">
        <f>VLOOKUP(B23,Employees!$A$1:$M$906,2,FALSE)</f>
        <v>#N/A</v>
      </c>
      <c r="D23" s="3" t="e">
        <f>VLOOKUP(B23,Employees!$A$1:$M$906,3,FALSE)</f>
        <v>#N/A</v>
      </c>
      <c r="E23" s="3" t="e">
        <f>IF(VLOOKUP(B23,Employees!$A$1:$M$906,4,FALSE)=0,"",VLOOKUP(B23,Employees!$A$1:$M$906,4,FALSE))</f>
        <v>#N/A</v>
      </c>
      <c r="J23" s="5"/>
      <c r="K23" s="6"/>
      <c r="L23" s="5"/>
      <c r="M23" s="3" t="s">
        <v>13</v>
      </c>
      <c r="N23" s="5"/>
      <c r="O23" s="3" t="str">
        <f>IF(J23="A1",VLOOKUP(K23,'Type-Reason Codes'!$B$1:$C$7,2,FALSE),IF(J23="A2",VLOOKUP(K23,'Type-Reason Codes'!$B$7:$C$9,2,FALSE),IF(J23="A3",'Type-Reason Codes'!$C$10,IF(J23="A5",'Type-Reason Codes'!$C$11,IF(J23="A6",'Type-Reason Codes'!$C$12,IF(J23="A7",'Type-Reason Codes'!$C$13,"Error"))))))</f>
        <v>Error</v>
      </c>
      <c r="P23" s="5" t="s">
        <v>19</v>
      </c>
      <c r="Q23" s="5"/>
      <c r="R23" s="3" t="e">
        <f>VLOOKUP(Q23,Employees!$A$1:$M$906,2,FALSE)</f>
        <v>#N/A</v>
      </c>
      <c r="S23" s="3" t="e">
        <f>VLOOKUP(Q23,Employees!$A$1:$M$906,3,FALSE)</f>
        <v>#N/A</v>
      </c>
      <c r="T23" s="3" t="e">
        <f>IF(VLOOKUP(Q23,Employees!$A$1:$M$906,4,FALSE)=0,"",VLOOKUP(Q23,Employees!$A$1:$M$906,4,FALSE))</f>
        <v>#N/A</v>
      </c>
      <c r="U23" s="8" t="str">
        <f t="shared" si="2"/>
        <v/>
      </c>
      <c r="Z23" s="7"/>
      <c r="AA23" s="7"/>
      <c r="AB23" s="7"/>
      <c r="AC23" s="7"/>
      <c r="AD23" s="7"/>
      <c r="AE23" s="7"/>
      <c r="AF23" s="7"/>
      <c r="AG23" s="7"/>
      <c r="AI23" s="18" t="str">
        <f t="shared" si="3"/>
        <v/>
      </c>
      <c r="AJ23" s="18" t="str">
        <f t="shared" si="4"/>
        <v/>
      </c>
      <c r="AK23" s="18" t="e">
        <f>VLOOKUP(Q23,Employees!$A$2:$M$906,10,FALSE)</f>
        <v>#N/A</v>
      </c>
    </row>
    <row r="24" spans="1:37" x14ac:dyDescent="0.25">
      <c r="A24" s="3" t="s">
        <v>1</v>
      </c>
      <c r="B24" s="5"/>
      <c r="C24" s="3" t="e">
        <f>VLOOKUP(B24,Employees!$A$1:$M$906,2,FALSE)</f>
        <v>#N/A</v>
      </c>
      <c r="D24" s="3" t="e">
        <f>VLOOKUP(B24,Employees!$A$1:$M$906,3,FALSE)</f>
        <v>#N/A</v>
      </c>
      <c r="E24" s="3" t="e">
        <f>IF(VLOOKUP(B24,Employees!$A$1:$M$906,4,FALSE)=0,"",VLOOKUP(B24,Employees!$A$1:$M$906,4,FALSE))</f>
        <v>#N/A</v>
      </c>
      <c r="J24" s="5"/>
      <c r="K24" s="6"/>
      <c r="L24" s="5"/>
      <c r="M24" s="3" t="s">
        <v>13</v>
      </c>
      <c r="N24" s="5"/>
      <c r="O24" s="3" t="str">
        <f>IF(J24="A1",VLOOKUP(K24,'Type-Reason Codes'!$B$1:$C$7,2,FALSE),IF(J24="A2",VLOOKUP(K24,'Type-Reason Codes'!$B$7:$C$9,2,FALSE),IF(J24="A3",'Type-Reason Codes'!$C$10,IF(J24="A5",'Type-Reason Codes'!$C$11,IF(J24="A6",'Type-Reason Codes'!$C$12,IF(J24="A7",'Type-Reason Codes'!$C$13,"Error"))))))</f>
        <v>Error</v>
      </c>
      <c r="P24" s="5" t="s">
        <v>19</v>
      </c>
      <c r="Q24" s="5"/>
      <c r="R24" s="3" t="e">
        <f>VLOOKUP(Q24,Employees!$A$1:$M$906,2,FALSE)</f>
        <v>#N/A</v>
      </c>
      <c r="S24" s="3" t="e">
        <f>VLOOKUP(Q24,Employees!$A$1:$M$906,3,FALSE)</f>
        <v>#N/A</v>
      </c>
      <c r="T24" s="3" t="e">
        <f>IF(VLOOKUP(Q24,Employees!$A$1:$M$906,4,FALSE)=0,"",VLOOKUP(Q24,Employees!$A$1:$M$906,4,FALSE))</f>
        <v>#N/A</v>
      </c>
      <c r="U24" s="8" t="str">
        <f t="shared" si="2"/>
        <v/>
      </c>
      <c r="Z24" s="7"/>
      <c r="AA24" s="7"/>
      <c r="AB24" s="7"/>
      <c r="AC24" s="7"/>
      <c r="AD24" s="7"/>
      <c r="AE24" s="7"/>
      <c r="AF24" s="7"/>
      <c r="AG24" s="7"/>
      <c r="AI24" s="18" t="str">
        <f t="shared" si="3"/>
        <v/>
      </c>
      <c r="AJ24" s="18" t="str">
        <f t="shared" si="4"/>
        <v/>
      </c>
      <c r="AK24" s="18" t="e">
        <f>VLOOKUP(Q24,Employees!$A$2:$M$906,10,FALSE)</f>
        <v>#N/A</v>
      </c>
    </row>
    <row r="25" spans="1:37" x14ac:dyDescent="0.25">
      <c r="A25" s="3" t="s">
        <v>1</v>
      </c>
      <c r="B25" s="5"/>
      <c r="C25" s="3" t="e">
        <f>VLOOKUP(B25,Employees!$A$1:$M$906,2,FALSE)</f>
        <v>#N/A</v>
      </c>
      <c r="D25" s="3" t="e">
        <f>VLOOKUP(B25,Employees!$A$1:$M$906,3,FALSE)</f>
        <v>#N/A</v>
      </c>
      <c r="E25" s="3" t="e">
        <f>IF(VLOOKUP(B25,Employees!$A$1:$M$906,4,FALSE)=0,"",VLOOKUP(B25,Employees!$A$1:$M$906,4,FALSE))</f>
        <v>#N/A</v>
      </c>
      <c r="J25" s="5"/>
      <c r="K25" s="6"/>
      <c r="L25" s="5"/>
      <c r="M25" s="3" t="s">
        <v>13</v>
      </c>
      <c r="N25" s="5"/>
      <c r="O25" s="3" t="str">
        <f>IF(J25="A1",VLOOKUP(K25,'Type-Reason Codes'!$B$1:$C$7,2,FALSE),IF(J25="A2",VLOOKUP(K25,'Type-Reason Codes'!$B$7:$C$9,2,FALSE),IF(J25="A3",'Type-Reason Codes'!$C$10,IF(J25="A5",'Type-Reason Codes'!$C$11,IF(J25="A6",'Type-Reason Codes'!$C$12,IF(J25="A7",'Type-Reason Codes'!$C$13,"Error"))))))</f>
        <v>Error</v>
      </c>
      <c r="P25" s="5" t="s">
        <v>19</v>
      </c>
      <c r="Q25" s="5"/>
      <c r="R25" s="3" t="e">
        <f>VLOOKUP(Q25,Employees!$A$1:$M$906,2,FALSE)</f>
        <v>#N/A</v>
      </c>
      <c r="S25" s="3" t="e">
        <f>VLOOKUP(Q25,Employees!$A$1:$M$906,3,FALSE)</f>
        <v>#N/A</v>
      </c>
      <c r="T25" s="3" t="e">
        <f>IF(VLOOKUP(Q25,Employees!$A$1:$M$906,4,FALSE)=0,"",VLOOKUP(Q25,Employees!$A$1:$M$906,4,FALSE))</f>
        <v>#N/A</v>
      </c>
      <c r="U25" s="8" t="str">
        <f t="shared" si="2"/>
        <v/>
      </c>
      <c r="Z25" s="7"/>
      <c r="AA25" s="7"/>
      <c r="AB25" s="7"/>
      <c r="AC25" s="7"/>
      <c r="AD25" s="7"/>
      <c r="AE25" s="7"/>
      <c r="AF25" s="7"/>
      <c r="AG25" s="7"/>
      <c r="AI25" s="18" t="str">
        <f t="shared" si="3"/>
        <v/>
      </c>
      <c r="AJ25" s="18" t="str">
        <f t="shared" si="4"/>
        <v/>
      </c>
      <c r="AK25" s="18" t="e">
        <f>VLOOKUP(Q25,Employees!$A$2:$M$906,10,FALSE)</f>
        <v>#N/A</v>
      </c>
    </row>
    <row r="26" spans="1:37" x14ac:dyDescent="0.25">
      <c r="A26" s="3" t="s">
        <v>1</v>
      </c>
      <c r="B26" s="5"/>
      <c r="C26" s="3" t="e">
        <f>VLOOKUP(B26,Employees!$A$1:$M$906,2,FALSE)</f>
        <v>#N/A</v>
      </c>
      <c r="D26" s="3" t="e">
        <f>VLOOKUP(B26,Employees!$A$1:$M$906,3,FALSE)</f>
        <v>#N/A</v>
      </c>
      <c r="E26" s="3" t="e">
        <f>IF(VLOOKUP(B26,Employees!$A$1:$M$906,4,FALSE)=0,"",VLOOKUP(B26,Employees!$A$1:$M$906,4,FALSE))</f>
        <v>#N/A</v>
      </c>
      <c r="J26" s="5"/>
      <c r="K26" s="6"/>
      <c r="L26" s="5"/>
      <c r="M26" s="3" t="s">
        <v>13</v>
      </c>
      <c r="N26" s="5"/>
      <c r="O26" s="3" t="str">
        <f>IF(J26="A1",VLOOKUP(K26,'Type-Reason Codes'!$B$1:$C$7,2,FALSE),IF(J26="A2",VLOOKUP(K26,'Type-Reason Codes'!$B$7:$C$9,2,FALSE),IF(J26="A3",'Type-Reason Codes'!$C$10,IF(J26="A5",'Type-Reason Codes'!$C$11,IF(J26="A6",'Type-Reason Codes'!$C$12,IF(J26="A7",'Type-Reason Codes'!$C$13,"Error"))))))</f>
        <v>Error</v>
      </c>
      <c r="P26" s="5" t="s">
        <v>19</v>
      </c>
      <c r="Q26" s="5"/>
      <c r="R26" s="3" t="e">
        <f>VLOOKUP(Q26,Employees!$A$1:$M$906,2,FALSE)</f>
        <v>#N/A</v>
      </c>
      <c r="S26" s="3" t="e">
        <f>VLOOKUP(Q26,Employees!$A$1:$M$906,3,FALSE)</f>
        <v>#N/A</v>
      </c>
      <c r="T26" s="3" t="e">
        <f>IF(VLOOKUP(Q26,Employees!$A$1:$M$906,4,FALSE)=0,"",VLOOKUP(Q26,Employees!$A$1:$M$906,4,FALSE))</f>
        <v>#N/A</v>
      </c>
      <c r="U26" s="8" t="str">
        <f t="shared" si="2"/>
        <v/>
      </c>
      <c r="Z26" s="7"/>
      <c r="AA26" s="7"/>
      <c r="AB26" s="7"/>
      <c r="AC26" s="7"/>
      <c r="AD26" s="7"/>
      <c r="AE26" s="7"/>
      <c r="AF26" s="7"/>
      <c r="AG26" s="7"/>
      <c r="AI26" s="18" t="str">
        <f t="shared" si="3"/>
        <v/>
      </c>
      <c r="AJ26" s="18" t="str">
        <f t="shared" si="4"/>
        <v/>
      </c>
      <c r="AK26" s="18" t="e">
        <f>VLOOKUP(Q26,Employees!$A$2:$M$906,10,FALSE)</f>
        <v>#N/A</v>
      </c>
    </row>
    <row r="27" spans="1:37" x14ac:dyDescent="0.25">
      <c r="A27" s="3" t="s">
        <v>1</v>
      </c>
      <c r="B27" s="5"/>
      <c r="C27" s="3" t="e">
        <f>VLOOKUP(B27,Employees!$A$1:$M$906,2,FALSE)</f>
        <v>#N/A</v>
      </c>
      <c r="D27" s="3" t="e">
        <f>VLOOKUP(B27,Employees!$A$1:$M$906,3,FALSE)</f>
        <v>#N/A</v>
      </c>
      <c r="E27" s="3" t="e">
        <f>IF(VLOOKUP(B27,Employees!$A$1:$M$906,4,FALSE)=0,"",VLOOKUP(B27,Employees!$A$1:$M$906,4,FALSE))</f>
        <v>#N/A</v>
      </c>
      <c r="J27" s="5"/>
      <c r="K27" s="6"/>
      <c r="L27" s="5"/>
      <c r="M27" s="3" t="s">
        <v>13</v>
      </c>
      <c r="N27" s="5"/>
      <c r="O27" s="3" t="str">
        <f>IF(J27="A1",VLOOKUP(K27,'Type-Reason Codes'!$B$1:$C$7,2,FALSE),IF(J27="A2",VLOOKUP(K27,'Type-Reason Codes'!$B$7:$C$9,2,FALSE),IF(J27="A3",'Type-Reason Codes'!$C$10,IF(J27="A5",'Type-Reason Codes'!$C$11,IF(J27="A6",'Type-Reason Codes'!$C$12,IF(J27="A7",'Type-Reason Codes'!$C$13,"Error"))))))</f>
        <v>Error</v>
      </c>
      <c r="P27" s="5" t="s">
        <v>19</v>
      </c>
      <c r="Q27" s="5"/>
      <c r="R27" s="3" t="e">
        <f>VLOOKUP(Q27,Employees!$A$1:$M$906,2,FALSE)</f>
        <v>#N/A</v>
      </c>
      <c r="S27" s="3" t="e">
        <f>VLOOKUP(Q27,Employees!$A$1:$M$906,3,FALSE)</f>
        <v>#N/A</v>
      </c>
      <c r="T27" s="3" t="e">
        <f>IF(VLOOKUP(Q27,Employees!$A$1:$M$906,4,FALSE)=0,"",VLOOKUP(Q27,Employees!$A$1:$M$906,4,FALSE))</f>
        <v>#N/A</v>
      </c>
      <c r="U27" s="8" t="str">
        <f t="shared" si="2"/>
        <v/>
      </c>
      <c r="Z27" s="7"/>
      <c r="AA27" s="7"/>
      <c r="AB27" s="7"/>
      <c r="AC27" s="7"/>
      <c r="AD27" s="7"/>
      <c r="AE27" s="7"/>
      <c r="AF27" s="7"/>
      <c r="AG27" s="7"/>
      <c r="AI27" s="18" t="str">
        <f t="shared" si="3"/>
        <v/>
      </c>
      <c r="AJ27" s="18" t="str">
        <f t="shared" si="4"/>
        <v/>
      </c>
      <c r="AK27" s="18" t="e">
        <f>VLOOKUP(Q27,Employees!$A$2:$M$906,10,FALSE)</f>
        <v>#N/A</v>
      </c>
    </row>
    <row r="28" spans="1:37" x14ac:dyDescent="0.25">
      <c r="A28" s="3" t="s">
        <v>1</v>
      </c>
      <c r="B28" s="5"/>
      <c r="C28" s="3" t="e">
        <f>VLOOKUP(B28,Employees!$A$1:$M$906,2,FALSE)</f>
        <v>#N/A</v>
      </c>
      <c r="D28" s="3" t="e">
        <f>VLOOKUP(B28,Employees!$A$1:$M$906,3,FALSE)</f>
        <v>#N/A</v>
      </c>
      <c r="E28" s="3" t="e">
        <f>IF(VLOOKUP(B28,Employees!$A$1:$M$906,4,FALSE)=0,"",VLOOKUP(B28,Employees!$A$1:$M$906,4,FALSE))</f>
        <v>#N/A</v>
      </c>
      <c r="J28" s="5"/>
      <c r="K28" s="6"/>
      <c r="L28" s="5"/>
      <c r="M28" s="3" t="s">
        <v>13</v>
      </c>
      <c r="N28" s="5"/>
      <c r="O28" s="3" t="str">
        <f>IF(J28="A1",VLOOKUP(K28,'Type-Reason Codes'!$B$1:$C$7,2,FALSE),IF(J28="A2",VLOOKUP(K28,'Type-Reason Codes'!$B$7:$C$9,2,FALSE),IF(J28="A3",'Type-Reason Codes'!$C$10,IF(J28="A5",'Type-Reason Codes'!$C$11,IF(J28="A6",'Type-Reason Codes'!$C$12,IF(J28="A7",'Type-Reason Codes'!$C$13,"Error"))))))</f>
        <v>Error</v>
      </c>
      <c r="P28" s="5" t="s">
        <v>19</v>
      </c>
      <c r="Q28" s="5"/>
      <c r="R28" s="3" t="e">
        <f>VLOOKUP(Q28,Employees!$A$1:$M$906,2,FALSE)</f>
        <v>#N/A</v>
      </c>
      <c r="S28" s="3" t="e">
        <f>VLOOKUP(Q28,Employees!$A$1:$M$906,3,FALSE)</f>
        <v>#N/A</v>
      </c>
      <c r="T28" s="3" t="e">
        <f>IF(VLOOKUP(Q28,Employees!$A$1:$M$906,4,FALSE)=0,"",VLOOKUP(Q28,Employees!$A$1:$M$906,4,FALSE))</f>
        <v>#N/A</v>
      </c>
      <c r="U28" s="8" t="str">
        <f t="shared" si="2"/>
        <v/>
      </c>
      <c r="Z28" s="7"/>
      <c r="AA28" s="7"/>
      <c r="AB28" s="7"/>
      <c r="AC28" s="7"/>
      <c r="AD28" s="7"/>
      <c r="AE28" s="7"/>
      <c r="AF28" s="7"/>
      <c r="AG28" s="7"/>
      <c r="AI28" s="18" t="str">
        <f t="shared" si="3"/>
        <v/>
      </c>
      <c r="AJ28" s="18" t="str">
        <f t="shared" si="4"/>
        <v/>
      </c>
      <c r="AK28" s="18" t="e">
        <f>VLOOKUP(Q28,Employees!$A$2:$M$906,10,FALSE)</f>
        <v>#N/A</v>
      </c>
    </row>
    <row r="29" spans="1:37" x14ac:dyDescent="0.25">
      <c r="A29" s="3" t="s">
        <v>1</v>
      </c>
      <c r="B29" s="5"/>
      <c r="C29" s="3" t="e">
        <f>VLOOKUP(B29,Employees!$A$1:$M$906,2,FALSE)</f>
        <v>#N/A</v>
      </c>
      <c r="D29" s="3" t="e">
        <f>VLOOKUP(B29,Employees!$A$1:$M$906,3,FALSE)</f>
        <v>#N/A</v>
      </c>
      <c r="E29" s="3" t="e">
        <f>IF(VLOOKUP(B29,Employees!$A$1:$M$906,4,FALSE)=0,"",VLOOKUP(B29,Employees!$A$1:$M$906,4,FALSE))</f>
        <v>#N/A</v>
      </c>
      <c r="J29" s="5"/>
      <c r="K29" s="6"/>
      <c r="L29" s="5"/>
      <c r="M29" s="3" t="s">
        <v>13</v>
      </c>
      <c r="N29" s="5"/>
      <c r="O29" s="3" t="str">
        <f>IF(J29="A1",VLOOKUP(K29,'Type-Reason Codes'!$B$1:$C$7,2,FALSE),IF(J29="A2",VLOOKUP(K29,'Type-Reason Codes'!$B$7:$C$9,2,FALSE),IF(J29="A3",'Type-Reason Codes'!$C$10,IF(J29="A5",'Type-Reason Codes'!$C$11,IF(J29="A6",'Type-Reason Codes'!$C$12,IF(J29="A7",'Type-Reason Codes'!$C$13,"Error"))))))</f>
        <v>Error</v>
      </c>
      <c r="P29" s="5" t="s">
        <v>19</v>
      </c>
      <c r="Q29" s="5"/>
      <c r="R29" s="3" t="e">
        <f>VLOOKUP(Q29,Employees!$A$1:$M$906,2,FALSE)</f>
        <v>#N/A</v>
      </c>
      <c r="S29" s="3" t="e">
        <f>VLOOKUP(Q29,Employees!$A$1:$M$906,3,FALSE)</f>
        <v>#N/A</v>
      </c>
      <c r="T29" s="3" t="e">
        <f>IF(VLOOKUP(Q29,Employees!$A$1:$M$906,4,FALSE)=0,"",VLOOKUP(Q29,Employees!$A$1:$M$906,4,FALSE))</f>
        <v>#N/A</v>
      </c>
      <c r="U29" s="8" t="str">
        <f t="shared" si="2"/>
        <v/>
      </c>
      <c r="Z29" s="7"/>
      <c r="AA29" s="7"/>
      <c r="AB29" s="7"/>
      <c r="AC29" s="7"/>
      <c r="AD29" s="7"/>
      <c r="AE29" s="7"/>
      <c r="AF29" s="7"/>
      <c r="AG29" s="7"/>
      <c r="AI29" s="18" t="str">
        <f t="shared" si="3"/>
        <v/>
      </c>
      <c r="AJ29" s="18" t="str">
        <f t="shared" si="4"/>
        <v/>
      </c>
      <c r="AK29" s="18" t="e">
        <f>VLOOKUP(Q29,Employees!$A$2:$M$906,10,FALSE)</f>
        <v>#N/A</v>
      </c>
    </row>
    <row r="30" spans="1:37" x14ac:dyDescent="0.25">
      <c r="A30" s="3" t="s">
        <v>1</v>
      </c>
      <c r="B30" s="5"/>
      <c r="C30" s="3" t="e">
        <f>VLOOKUP(B30,Employees!$A$1:$M$906,2,FALSE)</f>
        <v>#N/A</v>
      </c>
      <c r="D30" s="3" t="e">
        <f>VLOOKUP(B30,Employees!$A$1:$M$906,3,FALSE)</f>
        <v>#N/A</v>
      </c>
      <c r="E30" s="3" t="e">
        <f>IF(VLOOKUP(B30,Employees!$A$1:$M$906,4,FALSE)=0,"",VLOOKUP(B30,Employees!$A$1:$M$906,4,FALSE))</f>
        <v>#N/A</v>
      </c>
      <c r="J30" s="5"/>
      <c r="K30" s="6"/>
      <c r="L30" s="5"/>
      <c r="M30" s="3" t="s">
        <v>13</v>
      </c>
      <c r="N30" s="5"/>
      <c r="O30" s="3" t="str">
        <f>IF(J30="A1",VLOOKUP(K30,'Type-Reason Codes'!$B$1:$C$7,2,FALSE),IF(J30="A2",VLOOKUP(K30,'Type-Reason Codes'!$B$7:$C$9,2,FALSE),IF(J30="A3",'Type-Reason Codes'!$C$10,IF(J30="A5",'Type-Reason Codes'!$C$11,IF(J30="A6",'Type-Reason Codes'!$C$12,IF(J30="A7",'Type-Reason Codes'!$C$13,"Error"))))))</f>
        <v>Error</v>
      </c>
      <c r="P30" s="5" t="s">
        <v>19</v>
      </c>
      <c r="Q30" s="5"/>
      <c r="R30" s="3" t="e">
        <f>VLOOKUP(Q30,Employees!$A$1:$M$906,2,FALSE)</f>
        <v>#N/A</v>
      </c>
      <c r="S30" s="3" t="e">
        <f>VLOOKUP(Q30,Employees!$A$1:$M$906,3,FALSE)</f>
        <v>#N/A</v>
      </c>
      <c r="T30" s="3" t="e">
        <f>IF(VLOOKUP(Q30,Employees!$A$1:$M$906,4,FALSE)=0,"",VLOOKUP(Q30,Employees!$A$1:$M$906,4,FALSE))</f>
        <v>#N/A</v>
      </c>
      <c r="U30" s="8" t="str">
        <f t="shared" si="2"/>
        <v/>
      </c>
      <c r="Z30" s="7"/>
      <c r="AA30" s="7"/>
      <c r="AB30" s="7"/>
      <c r="AC30" s="7"/>
      <c r="AD30" s="7"/>
      <c r="AE30" s="7"/>
      <c r="AF30" s="7"/>
      <c r="AG30" s="7"/>
      <c r="AI30" s="18" t="str">
        <f t="shared" si="3"/>
        <v/>
      </c>
      <c r="AJ30" s="18" t="str">
        <f t="shared" si="4"/>
        <v/>
      </c>
      <c r="AK30" s="18" t="e">
        <f>VLOOKUP(Q30,Employees!$A$2:$M$906,10,FALSE)</f>
        <v>#N/A</v>
      </c>
    </row>
    <row r="31" spans="1:37" x14ac:dyDescent="0.25">
      <c r="A31" s="3" t="s">
        <v>1</v>
      </c>
      <c r="B31" s="5"/>
      <c r="C31" s="3" t="e">
        <f>VLOOKUP(B31,Employees!$A$1:$M$906,2,FALSE)</f>
        <v>#N/A</v>
      </c>
      <c r="D31" s="3" t="e">
        <f>VLOOKUP(B31,Employees!$A$1:$M$906,3,FALSE)</f>
        <v>#N/A</v>
      </c>
      <c r="E31" s="3" t="e">
        <f>IF(VLOOKUP(B31,Employees!$A$1:$M$906,4,FALSE)=0,"",VLOOKUP(B31,Employees!$A$1:$M$906,4,FALSE))</f>
        <v>#N/A</v>
      </c>
      <c r="J31" s="5"/>
      <c r="K31" s="6"/>
      <c r="L31" s="5"/>
      <c r="M31" s="3" t="s">
        <v>13</v>
      </c>
      <c r="N31" s="5"/>
      <c r="O31" s="3" t="str">
        <f>IF(J31="A1",VLOOKUP(K31,'Type-Reason Codes'!$B$1:$C$7,2,FALSE),IF(J31="A2",VLOOKUP(K31,'Type-Reason Codes'!$B$7:$C$9,2,FALSE),IF(J31="A3",'Type-Reason Codes'!$C$10,IF(J31="A5",'Type-Reason Codes'!$C$11,IF(J31="A6",'Type-Reason Codes'!$C$12,IF(J31="A7",'Type-Reason Codes'!$C$13,"Error"))))))</f>
        <v>Error</v>
      </c>
      <c r="P31" s="5" t="s">
        <v>19</v>
      </c>
      <c r="Q31" s="5"/>
      <c r="R31" s="3" t="e">
        <f>VLOOKUP(Q31,Employees!$A$1:$M$906,2,FALSE)</f>
        <v>#N/A</v>
      </c>
      <c r="S31" s="3" t="e">
        <f>VLOOKUP(Q31,Employees!$A$1:$M$906,3,FALSE)</f>
        <v>#N/A</v>
      </c>
      <c r="T31" s="3" t="e">
        <f>IF(VLOOKUP(Q31,Employees!$A$1:$M$906,4,FALSE)=0,"",VLOOKUP(Q31,Employees!$A$1:$M$906,4,FALSE))</f>
        <v>#N/A</v>
      </c>
      <c r="U31" s="8" t="str">
        <f t="shared" si="2"/>
        <v/>
      </c>
      <c r="Z31" s="7"/>
      <c r="AA31" s="7"/>
      <c r="AB31" s="7"/>
      <c r="AC31" s="7"/>
      <c r="AD31" s="7"/>
      <c r="AE31" s="7"/>
      <c r="AF31" s="7"/>
      <c r="AG31" s="7"/>
      <c r="AI31" s="18" t="str">
        <f t="shared" si="3"/>
        <v/>
      </c>
      <c r="AJ31" s="18" t="str">
        <f t="shared" si="4"/>
        <v/>
      </c>
      <c r="AK31" s="18" t="e">
        <f>VLOOKUP(Q31,Employees!$A$2:$M$906,10,FALSE)</f>
        <v>#N/A</v>
      </c>
    </row>
    <row r="32" spans="1:37" x14ac:dyDescent="0.25">
      <c r="A32" s="3" t="s">
        <v>1</v>
      </c>
      <c r="B32" s="5"/>
      <c r="C32" s="3" t="e">
        <f>VLOOKUP(B32,Employees!$A$1:$M$906,2,FALSE)</f>
        <v>#N/A</v>
      </c>
      <c r="D32" s="3" t="e">
        <f>VLOOKUP(B32,Employees!$A$1:$M$906,3,FALSE)</f>
        <v>#N/A</v>
      </c>
      <c r="E32" s="3" t="e">
        <f>IF(VLOOKUP(B32,Employees!$A$1:$M$906,4,FALSE)=0,"",VLOOKUP(B32,Employees!$A$1:$M$906,4,FALSE))</f>
        <v>#N/A</v>
      </c>
      <c r="J32" s="5"/>
      <c r="K32" s="6"/>
      <c r="L32" s="5"/>
      <c r="M32" s="3" t="s">
        <v>13</v>
      </c>
      <c r="N32" s="5"/>
      <c r="O32" s="3" t="str">
        <f>IF(J32="A1",VLOOKUP(K32,'Type-Reason Codes'!$B$1:$C$7,2,FALSE),IF(J32="A2",VLOOKUP(K32,'Type-Reason Codes'!$B$7:$C$9,2,FALSE),IF(J32="A3",'Type-Reason Codes'!$C$10,IF(J32="A5",'Type-Reason Codes'!$C$11,IF(J32="A6",'Type-Reason Codes'!$C$12,IF(J32="A7",'Type-Reason Codes'!$C$13,"Error"))))))</f>
        <v>Error</v>
      </c>
      <c r="P32" s="5" t="s">
        <v>19</v>
      </c>
      <c r="Q32" s="5"/>
      <c r="R32" s="3" t="e">
        <f>VLOOKUP(Q32,Employees!$A$1:$M$906,2,FALSE)</f>
        <v>#N/A</v>
      </c>
      <c r="S32" s="3" t="e">
        <f>VLOOKUP(Q32,Employees!$A$1:$M$906,3,FALSE)</f>
        <v>#N/A</v>
      </c>
      <c r="T32" s="3" t="e">
        <f>IF(VLOOKUP(Q32,Employees!$A$1:$M$906,4,FALSE)=0,"",VLOOKUP(Q32,Employees!$A$1:$M$906,4,FALSE))</f>
        <v>#N/A</v>
      </c>
      <c r="U32" s="8" t="str">
        <f t="shared" si="2"/>
        <v/>
      </c>
      <c r="Z32" s="7"/>
      <c r="AA32" s="7"/>
      <c r="AB32" s="7"/>
      <c r="AC32" s="7"/>
      <c r="AD32" s="7"/>
      <c r="AE32" s="7"/>
      <c r="AF32" s="7"/>
      <c r="AG32" s="7"/>
      <c r="AI32" s="18" t="str">
        <f t="shared" si="3"/>
        <v/>
      </c>
      <c r="AJ32" s="18" t="str">
        <f t="shared" si="4"/>
        <v/>
      </c>
      <c r="AK32" s="18" t="e">
        <f>VLOOKUP(Q32,Employees!$A$2:$M$906,10,FALSE)</f>
        <v>#N/A</v>
      </c>
    </row>
    <row r="33" spans="1:37" x14ac:dyDescent="0.25">
      <c r="A33" s="3" t="s">
        <v>1</v>
      </c>
      <c r="B33" s="5"/>
      <c r="C33" s="3" t="e">
        <f>VLOOKUP(B33,Employees!$A$1:$M$906,2,FALSE)</f>
        <v>#N/A</v>
      </c>
      <c r="D33" s="3" t="e">
        <f>VLOOKUP(B33,Employees!$A$1:$M$906,3,FALSE)</f>
        <v>#N/A</v>
      </c>
      <c r="E33" s="3" t="e">
        <f>IF(VLOOKUP(B33,Employees!$A$1:$M$906,4,FALSE)=0,"",VLOOKUP(B33,Employees!$A$1:$M$906,4,FALSE))</f>
        <v>#N/A</v>
      </c>
      <c r="J33" s="5"/>
      <c r="K33" s="6"/>
      <c r="L33" s="5"/>
      <c r="M33" s="3" t="s">
        <v>13</v>
      </c>
      <c r="N33" s="5"/>
      <c r="O33" s="3" t="str">
        <f>IF(J33="A1",VLOOKUP(K33,'Type-Reason Codes'!$B$1:$C$7,2,FALSE),IF(J33="A2",VLOOKUP(K33,'Type-Reason Codes'!$B$7:$C$9,2,FALSE),IF(J33="A3",'Type-Reason Codes'!$C$10,IF(J33="A5",'Type-Reason Codes'!$C$11,IF(J33="A6",'Type-Reason Codes'!$C$12,IF(J33="A7",'Type-Reason Codes'!$C$13,"Error"))))))</f>
        <v>Error</v>
      </c>
      <c r="P33" s="5" t="s">
        <v>19</v>
      </c>
      <c r="Q33" s="5"/>
      <c r="R33" s="3" t="e">
        <f>VLOOKUP(Q33,Employees!$A$1:$M$906,2,FALSE)</f>
        <v>#N/A</v>
      </c>
      <c r="S33" s="3" t="e">
        <f>VLOOKUP(Q33,Employees!$A$1:$M$906,3,FALSE)</f>
        <v>#N/A</v>
      </c>
      <c r="T33" s="3" t="e">
        <f>IF(VLOOKUP(Q33,Employees!$A$1:$M$906,4,FALSE)=0,"",VLOOKUP(Q33,Employees!$A$1:$M$906,4,FALSE))</f>
        <v>#N/A</v>
      </c>
      <c r="U33" s="8" t="str">
        <f t="shared" si="2"/>
        <v/>
      </c>
      <c r="Z33" s="7"/>
      <c r="AA33" s="7"/>
      <c r="AB33" s="7"/>
      <c r="AC33" s="7"/>
      <c r="AD33" s="7"/>
      <c r="AE33" s="7"/>
      <c r="AF33" s="7"/>
      <c r="AG33" s="7"/>
      <c r="AI33" s="18" t="str">
        <f t="shared" si="3"/>
        <v/>
      </c>
      <c r="AJ33" s="18" t="str">
        <f t="shared" si="4"/>
        <v/>
      </c>
      <c r="AK33" s="18" t="e">
        <f>VLOOKUP(Q33,Employees!$A$2:$M$906,10,FALSE)</f>
        <v>#N/A</v>
      </c>
    </row>
    <row r="34" spans="1:37" x14ac:dyDescent="0.25">
      <c r="A34" s="3" t="s">
        <v>1</v>
      </c>
      <c r="B34" s="5"/>
      <c r="C34" s="3" t="e">
        <f>VLOOKUP(B34,Employees!$A$1:$M$906,2,FALSE)</f>
        <v>#N/A</v>
      </c>
      <c r="D34" s="3" t="e">
        <f>VLOOKUP(B34,Employees!$A$1:$M$906,3,FALSE)</f>
        <v>#N/A</v>
      </c>
      <c r="E34" s="3" t="e">
        <f>IF(VLOOKUP(B34,Employees!$A$1:$M$906,4,FALSE)=0,"",VLOOKUP(B34,Employees!$A$1:$M$906,4,FALSE))</f>
        <v>#N/A</v>
      </c>
      <c r="J34" s="5"/>
      <c r="K34" s="6"/>
      <c r="L34" s="5"/>
      <c r="M34" s="3" t="s">
        <v>13</v>
      </c>
      <c r="N34" s="5"/>
      <c r="O34" s="3" t="str">
        <f>IF(J34="A1",VLOOKUP(K34,'Type-Reason Codes'!$B$1:$C$7,2,FALSE),IF(J34="A2",VLOOKUP(K34,'Type-Reason Codes'!$B$7:$C$9,2,FALSE),IF(J34="A3",'Type-Reason Codes'!$C$10,IF(J34="A5",'Type-Reason Codes'!$C$11,IF(J34="A6",'Type-Reason Codes'!$C$12,IF(J34="A7",'Type-Reason Codes'!$C$13,"Error"))))))</f>
        <v>Error</v>
      </c>
      <c r="P34" s="5" t="s">
        <v>19</v>
      </c>
      <c r="Q34" s="5"/>
      <c r="R34" s="3" t="e">
        <f>VLOOKUP(Q34,Employees!$A$1:$M$906,2,FALSE)</f>
        <v>#N/A</v>
      </c>
      <c r="S34" s="3" t="e">
        <f>VLOOKUP(Q34,Employees!$A$1:$M$906,3,FALSE)</f>
        <v>#N/A</v>
      </c>
      <c r="T34" s="3" t="e">
        <f>IF(VLOOKUP(Q34,Employees!$A$1:$M$906,4,FALSE)=0,"",VLOOKUP(Q34,Employees!$A$1:$M$906,4,FALSE))</f>
        <v>#N/A</v>
      </c>
      <c r="U34" s="8" t="str">
        <f t="shared" si="2"/>
        <v/>
      </c>
      <c r="Z34" s="7"/>
      <c r="AA34" s="7"/>
      <c r="AB34" s="7"/>
      <c r="AC34" s="7"/>
      <c r="AD34" s="7"/>
      <c r="AE34" s="7"/>
      <c r="AF34" s="7"/>
      <c r="AG34" s="7"/>
      <c r="AI34" s="18" t="str">
        <f t="shared" si="3"/>
        <v/>
      </c>
      <c r="AJ34" s="18" t="str">
        <f t="shared" si="4"/>
        <v/>
      </c>
      <c r="AK34" s="18" t="e">
        <f>VLOOKUP(Q34,Employees!$A$2:$M$906,10,FALSE)</f>
        <v>#N/A</v>
      </c>
    </row>
    <row r="35" spans="1:37" x14ac:dyDescent="0.25">
      <c r="A35" s="3" t="s">
        <v>1</v>
      </c>
      <c r="B35" s="5"/>
      <c r="C35" s="3" t="e">
        <f>VLOOKUP(B35,Employees!$A$1:$M$906,2,FALSE)</f>
        <v>#N/A</v>
      </c>
      <c r="D35" s="3" t="e">
        <f>VLOOKUP(B35,Employees!$A$1:$M$906,3,FALSE)</f>
        <v>#N/A</v>
      </c>
      <c r="E35" s="3" t="e">
        <f>IF(VLOOKUP(B35,Employees!$A$1:$M$906,4,FALSE)=0,"",VLOOKUP(B35,Employees!$A$1:$M$906,4,FALSE))</f>
        <v>#N/A</v>
      </c>
      <c r="J35" s="5"/>
      <c r="K35" s="6"/>
      <c r="L35" s="5"/>
      <c r="M35" s="3" t="s">
        <v>13</v>
      </c>
      <c r="N35" s="5"/>
      <c r="O35" s="3" t="str">
        <f>IF(J35="A1",VLOOKUP(K35,'Type-Reason Codes'!$B$1:$C$7,2,FALSE),IF(J35="A2",VLOOKUP(K35,'Type-Reason Codes'!$B$7:$C$9,2,FALSE),IF(J35="A3",'Type-Reason Codes'!$C$10,IF(J35="A5",'Type-Reason Codes'!$C$11,IF(J35="A6",'Type-Reason Codes'!$C$12,IF(J35="A7",'Type-Reason Codes'!$C$13,"Error"))))))</f>
        <v>Error</v>
      </c>
      <c r="P35" s="5" t="s">
        <v>19</v>
      </c>
      <c r="Q35" s="5"/>
      <c r="R35" s="3" t="e">
        <f>VLOOKUP(Q35,Employees!$A$1:$M$906,2,FALSE)</f>
        <v>#N/A</v>
      </c>
      <c r="S35" s="3" t="e">
        <f>VLOOKUP(Q35,Employees!$A$1:$M$906,3,FALSE)</f>
        <v>#N/A</v>
      </c>
      <c r="T35" s="3" t="e">
        <f>IF(VLOOKUP(Q35,Employees!$A$1:$M$906,4,FALSE)=0,"",VLOOKUP(Q35,Employees!$A$1:$M$906,4,FALSE))</f>
        <v>#N/A</v>
      </c>
      <c r="U35" s="8" t="str">
        <f t="shared" si="2"/>
        <v/>
      </c>
      <c r="Z35" s="7"/>
      <c r="AA35" s="7"/>
      <c r="AB35" s="7"/>
      <c r="AC35" s="7"/>
      <c r="AD35" s="7"/>
      <c r="AE35" s="7"/>
      <c r="AF35" s="7"/>
      <c r="AG35" s="7"/>
      <c r="AI35" s="18" t="str">
        <f t="shared" si="3"/>
        <v/>
      </c>
      <c r="AJ35" s="18" t="str">
        <f t="shared" si="4"/>
        <v/>
      </c>
      <c r="AK35" s="18" t="e">
        <f>VLOOKUP(Q35,Employees!$A$2:$M$906,10,FALSE)</f>
        <v>#N/A</v>
      </c>
    </row>
    <row r="36" spans="1:37" x14ac:dyDescent="0.25">
      <c r="A36" s="3" t="s">
        <v>1</v>
      </c>
      <c r="B36" s="5"/>
      <c r="C36" s="3" t="e">
        <f>VLOOKUP(B36,Employees!$A$1:$M$906,2,FALSE)</f>
        <v>#N/A</v>
      </c>
      <c r="D36" s="3" t="e">
        <f>VLOOKUP(B36,Employees!$A$1:$M$906,3,FALSE)</f>
        <v>#N/A</v>
      </c>
      <c r="E36" s="3" t="e">
        <f>IF(VLOOKUP(B36,Employees!$A$1:$M$906,4,FALSE)=0,"",VLOOKUP(B36,Employees!$A$1:$M$906,4,FALSE))</f>
        <v>#N/A</v>
      </c>
      <c r="J36" s="5"/>
      <c r="K36" s="6"/>
      <c r="L36" s="5"/>
      <c r="M36" s="3" t="s">
        <v>13</v>
      </c>
      <c r="N36" s="5"/>
      <c r="O36" s="3" t="str">
        <f>IF(J36="A1",VLOOKUP(K36,'Type-Reason Codes'!$B$1:$C$7,2,FALSE),IF(J36="A2",VLOOKUP(K36,'Type-Reason Codes'!$B$7:$C$9,2,FALSE),IF(J36="A3",'Type-Reason Codes'!$C$10,IF(J36="A5",'Type-Reason Codes'!$C$11,IF(J36="A6",'Type-Reason Codes'!$C$12,IF(J36="A7",'Type-Reason Codes'!$C$13,"Error"))))))</f>
        <v>Error</v>
      </c>
      <c r="P36" s="5" t="s">
        <v>19</v>
      </c>
      <c r="Q36" s="5"/>
      <c r="R36" s="3" t="e">
        <f>VLOOKUP(Q36,Employees!$A$1:$M$906,2,FALSE)</f>
        <v>#N/A</v>
      </c>
      <c r="S36" s="3" t="e">
        <f>VLOOKUP(Q36,Employees!$A$1:$M$906,3,FALSE)</f>
        <v>#N/A</v>
      </c>
      <c r="T36" s="3" t="e">
        <f>IF(VLOOKUP(Q36,Employees!$A$1:$M$906,4,FALSE)=0,"",VLOOKUP(Q36,Employees!$A$1:$M$906,4,FALSE))</f>
        <v>#N/A</v>
      </c>
      <c r="U36" s="8" t="str">
        <f t="shared" si="2"/>
        <v/>
      </c>
      <c r="Z36" s="7"/>
      <c r="AA36" s="7"/>
      <c r="AB36" s="7"/>
      <c r="AC36" s="7"/>
      <c r="AD36" s="7"/>
      <c r="AE36" s="7"/>
      <c r="AF36" s="7"/>
      <c r="AG36" s="7"/>
      <c r="AI36" s="18" t="str">
        <f t="shared" si="3"/>
        <v/>
      </c>
      <c r="AJ36" s="18" t="str">
        <f t="shared" si="4"/>
        <v/>
      </c>
      <c r="AK36" s="18" t="e">
        <f>VLOOKUP(Q36,Employees!$A$2:$M$906,10,FALSE)</f>
        <v>#N/A</v>
      </c>
    </row>
    <row r="37" spans="1:37" x14ac:dyDescent="0.25">
      <c r="A37" s="3" t="s">
        <v>1</v>
      </c>
      <c r="B37" s="5"/>
      <c r="C37" s="3" t="e">
        <f>VLOOKUP(B37,Employees!$A$1:$M$906,2,FALSE)</f>
        <v>#N/A</v>
      </c>
      <c r="D37" s="3" t="e">
        <f>VLOOKUP(B37,Employees!$A$1:$M$906,3,FALSE)</f>
        <v>#N/A</v>
      </c>
      <c r="E37" s="3" t="e">
        <f>IF(VLOOKUP(B37,Employees!$A$1:$M$906,4,FALSE)=0,"",VLOOKUP(B37,Employees!$A$1:$M$906,4,FALSE))</f>
        <v>#N/A</v>
      </c>
      <c r="J37" s="5"/>
      <c r="K37" s="6"/>
      <c r="L37" s="5"/>
      <c r="M37" s="3" t="s">
        <v>13</v>
      </c>
      <c r="N37" s="5"/>
      <c r="O37" s="3" t="str">
        <f>IF(J37="A1",VLOOKUP(K37,'Type-Reason Codes'!$B$1:$C$7,2,FALSE),IF(J37="A2",VLOOKUP(K37,'Type-Reason Codes'!$B$7:$C$9,2,FALSE),IF(J37="A3",'Type-Reason Codes'!$C$10,IF(J37="A5",'Type-Reason Codes'!$C$11,IF(J37="A6",'Type-Reason Codes'!$C$12,IF(J37="A7",'Type-Reason Codes'!$C$13,"Error"))))))</f>
        <v>Error</v>
      </c>
      <c r="P37" s="5" t="s">
        <v>19</v>
      </c>
      <c r="Q37" s="5"/>
      <c r="R37" s="3" t="e">
        <f>VLOOKUP(Q37,Employees!$A$1:$M$906,2,FALSE)</f>
        <v>#N/A</v>
      </c>
      <c r="S37" s="3" t="e">
        <f>VLOOKUP(Q37,Employees!$A$1:$M$906,3,FALSE)</f>
        <v>#N/A</v>
      </c>
      <c r="T37" s="3" t="e">
        <f>IF(VLOOKUP(Q37,Employees!$A$1:$M$906,4,FALSE)=0,"",VLOOKUP(Q37,Employees!$A$1:$M$906,4,FALSE))</f>
        <v>#N/A</v>
      </c>
      <c r="U37" s="8" t="str">
        <f t="shared" si="2"/>
        <v/>
      </c>
      <c r="Z37" s="7"/>
      <c r="AA37" s="7"/>
      <c r="AB37" s="7"/>
      <c r="AC37" s="7"/>
      <c r="AD37" s="7"/>
      <c r="AE37" s="7"/>
      <c r="AF37" s="7"/>
      <c r="AG37" s="7"/>
      <c r="AI37" s="18" t="str">
        <f t="shared" si="3"/>
        <v/>
      </c>
      <c r="AJ37" s="18" t="str">
        <f t="shared" si="4"/>
        <v/>
      </c>
      <c r="AK37" s="18" t="e">
        <f>VLOOKUP(Q37,Employees!$A$2:$M$906,10,FALSE)</f>
        <v>#N/A</v>
      </c>
    </row>
    <row r="38" spans="1:37" x14ac:dyDescent="0.25">
      <c r="A38" s="3" t="s">
        <v>1</v>
      </c>
      <c r="B38" s="5"/>
      <c r="C38" s="3" t="e">
        <f>VLOOKUP(B38,Employees!$A$1:$M$906,2,FALSE)</f>
        <v>#N/A</v>
      </c>
      <c r="D38" s="3" t="e">
        <f>VLOOKUP(B38,Employees!$A$1:$M$906,3,FALSE)</f>
        <v>#N/A</v>
      </c>
      <c r="E38" s="3" t="e">
        <f>IF(VLOOKUP(B38,Employees!$A$1:$M$906,4,FALSE)=0,"",VLOOKUP(B38,Employees!$A$1:$M$906,4,FALSE))</f>
        <v>#N/A</v>
      </c>
      <c r="J38" s="5"/>
      <c r="K38" s="6"/>
      <c r="L38" s="5"/>
      <c r="M38" s="3" t="s">
        <v>13</v>
      </c>
      <c r="N38" s="5"/>
      <c r="O38" s="3" t="str">
        <f>IF(J38="A1",VLOOKUP(K38,'Type-Reason Codes'!$B$1:$C$7,2,FALSE),IF(J38="A2",VLOOKUP(K38,'Type-Reason Codes'!$B$7:$C$9,2,FALSE),IF(J38="A3",'Type-Reason Codes'!$C$10,IF(J38="A5",'Type-Reason Codes'!$C$11,IF(J38="A6",'Type-Reason Codes'!$C$12,IF(J38="A7",'Type-Reason Codes'!$C$13,"Error"))))))</f>
        <v>Error</v>
      </c>
      <c r="P38" s="5" t="s">
        <v>19</v>
      </c>
      <c r="Q38" s="5"/>
      <c r="R38" s="3" t="e">
        <f>VLOOKUP(Q38,Employees!$A$1:$M$906,2,FALSE)</f>
        <v>#N/A</v>
      </c>
      <c r="S38" s="3" t="e">
        <f>VLOOKUP(Q38,Employees!$A$1:$M$906,3,FALSE)</f>
        <v>#N/A</v>
      </c>
      <c r="T38" s="3" t="e">
        <f>IF(VLOOKUP(Q38,Employees!$A$1:$M$906,4,FALSE)=0,"",VLOOKUP(Q38,Employees!$A$1:$M$906,4,FALSE))</f>
        <v>#N/A</v>
      </c>
      <c r="U38" s="8" t="str">
        <f t="shared" si="2"/>
        <v/>
      </c>
      <c r="Z38" s="7"/>
      <c r="AA38" s="7"/>
      <c r="AB38" s="7"/>
      <c r="AC38" s="7"/>
      <c r="AD38" s="7"/>
      <c r="AE38" s="7"/>
      <c r="AF38" s="7"/>
      <c r="AG38" s="7"/>
      <c r="AI38" s="18" t="str">
        <f t="shared" si="3"/>
        <v/>
      </c>
      <c r="AJ38" s="18" t="str">
        <f t="shared" si="4"/>
        <v/>
      </c>
      <c r="AK38" s="18" t="e">
        <f>VLOOKUP(Q38,Employees!$A$2:$M$906,10,FALSE)</f>
        <v>#N/A</v>
      </c>
    </row>
    <row r="39" spans="1:37" x14ac:dyDescent="0.25">
      <c r="A39" s="3" t="s">
        <v>1</v>
      </c>
      <c r="B39" s="5"/>
      <c r="C39" s="3" t="e">
        <f>VLOOKUP(B39,Employees!$A$1:$M$906,2,FALSE)</f>
        <v>#N/A</v>
      </c>
      <c r="D39" s="3" t="e">
        <f>VLOOKUP(B39,Employees!$A$1:$M$906,3,FALSE)</f>
        <v>#N/A</v>
      </c>
      <c r="E39" s="3" t="e">
        <f>IF(VLOOKUP(B39,Employees!$A$1:$M$906,4,FALSE)=0,"",VLOOKUP(B39,Employees!$A$1:$M$906,4,FALSE))</f>
        <v>#N/A</v>
      </c>
      <c r="J39" s="5"/>
      <c r="K39" s="6"/>
      <c r="L39" s="5"/>
      <c r="M39" s="3" t="s">
        <v>13</v>
      </c>
      <c r="N39" s="5"/>
      <c r="O39" s="3" t="str">
        <f>IF(J39="A1",VLOOKUP(K39,'Type-Reason Codes'!$B$1:$C$7,2,FALSE),IF(J39="A2",VLOOKUP(K39,'Type-Reason Codes'!$B$7:$C$9,2,FALSE),IF(J39="A3",'Type-Reason Codes'!$C$10,IF(J39="A5",'Type-Reason Codes'!$C$11,IF(J39="A6",'Type-Reason Codes'!$C$12,IF(J39="A7",'Type-Reason Codes'!$C$13,"Error"))))))</f>
        <v>Error</v>
      </c>
      <c r="P39" s="5" t="s">
        <v>19</v>
      </c>
      <c r="Q39" s="5"/>
      <c r="R39" s="3" t="e">
        <f>VLOOKUP(Q39,Employees!$A$1:$M$906,2,FALSE)</f>
        <v>#N/A</v>
      </c>
      <c r="S39" s="3" t="e">
        <f>VLOOKUP(Q39,Employees!$A$1:$M$906,3,FALSE)</f>
        <v>#N/A</v>
      </c>
      <c r="T39" s="3" t="e">
        <f>IF(VLOOKUP(Q39,Employees!$A$1:$M$906,4,FALSE)=0,"",VLOOKUP(Q39,Employees!$A$1:$M$906,4,FALSE))</f>
        <v>#N/A</v>
      </c>
      <c r="U39" s="8" t="str">
        <f t="shared" si="2"/>
        <v/>
      </c>
      <c r="Z39" s="7"/>
      <c r="AA39" s="7"/>
      <c r="AB39" s="7"/>
      <c r="AC39" s="7"/>
      <c r="AD39" s="7"/>
      <c r="AE39" s="7"/>
      <c r="AF39" s="7"/>
      <c r="AG39" s="7"/>
      <c r="AI39" s="18" t="str">
        <f t="shared" si="3"/>
        <v/>
      </c>
      <c r="AJ39" s="18" t="str">
        <f t="shared" si="4"/>
        <v/>
      </c>
      <c r="AK39" s="18" t="e">
        <f>VLOOKUP(Q39,Employees!$A$2:$M$906,10,FALSE)</f>
        <v>#N/A</v>
      </c>
    </row>
    <row r="40" spans="1:37" x14ac:dyDescent="0.25">
      <c r="A40" s="3" t="s">
        <v>1</v>
      </c>
      <c r="B40" s="5"/>
      <c r="C40" s="3" t="e">
        <f>VLOOKUP(B40,Employees!$A$1:$M$906,2,FALSE)</f>
        <v>#N/A</v>
      </c>
      <c r="D40" s="3" t="e">
        <f>VLOOKUP(B40,Employees!$A$1:$M$906,3,FALSE)</f>
        <v>#N/A</v>
      </c>
      <c r="E40" s="3" t="e">
        <f>IF(VLOOKUP(B40,Employees!$A$1:$M$906,4,FALSE)=0,"",VLOOKUP(B40,Employees!$A$1:$M$906,4,FALSE))</f>
        <v>#N/A</v>
      </c>
      <c r="J40" s="5"/>
      <c r="K40" s="6"/>
      <c r="L40" s="5"/>
      <c r="M40" s="3" t="s">
        <v>13</v>
      </c>
      <c r="N40" s="5"/>
      <c r="O40" s="3" t="str">
        <f>IF(J40="A1",VLOOKUP(K40,'Type-Reason Codes'!$B$1:$C$7,2,FALSE),IF(J40="A2",VLOOKUP(K40,'Type-Reason Codes'!$B$7:$C$9,2,FALSE),IF(J40="A3",'Type-Reason Codes'!$C$10,IF(J40="A5",'Type-Reason Codes'!$C$11,IF(J40="A6",'Type-Reason Codes'!$C$12,IF(J40="A7",'Type-Reason Codes'!$C$13,"Error"))))))</f>
        <v>Error</v>
      </c>
      <c r="P40" s="5" t="s">
        <v>19</v>
      </c>
      <c r="Q40" s="5"/>
      <c r="R40" s="3" t="e">
        <f>VLOOKUP(Q40,Employees!$A$1:$M$906,2,FALSE)</f>
        <v>#N/A</v>
      </c>
      <c r="S40" s="3" t="e">
        <f>VLOOKUP(Q40,Employees!$A$1:$M$906,3,FALSE)</f>
        <v>#N/A</v>
      </c>
      <c r="T40" s="3" t="e">
        <f>IF(VLOOKUP(Q40,Employees!$A$1:$M$906,4,FALSE)=0,"",VLOOKUP(Q40,Employees!$A$1:$M$906,4,FALSE))</f>
        <v>#N/A</v>
      </c>
      <c r="U40" s="8" t="str">
        <f t="shared" si="2"/>
        <v/>
      </c>
      <c r="Z40" s="7"/>
      <c r="AA40" s="7"/>
      <c r="AB40" s="7"/>
      <c r="AC40" s="7"/>
      <c r="AD40" s="7"/>
      <c r="AE40" s="7"/>
      <c r="AF40" s="7"/>
      <c r="AG40" s="7"/>
      <c r="AI40" s="18" t="str">
        <f t="shared" si="3"/>
        <v/>
      </c>
      <c r="AJ40" s="18" t="str">
        <f t="shared" si="4"/>
        <v/>
      </c>
      <c r="AK40" s="18" t="e">
        <f>VLOOKUP(Q40,Employees!$A$2:$M$906,10,FALSE)</f>
        <v>#N/A</v>
      </c>
    </row>
    <row r="41" spans="1:37" x14ac:dyDescent="0.25">
      <c r="A41" s="3" t="s">
        <v>1</v>
      </c>
      <c r="B41" s="5"/>
      <c r="C41" s="3" t="e">
        <f>VLOOKUP(B41,Employees!$A$1:$M$906,2,FALSE)</f>
        <v>#N/A</v>
      </c>
      <c r="D41" s="3" t="e">
        <f>VLOOKUP(B41,Employees!$A$1:$M$906,3,FALSE)</f>
        <v>#N/A</v>
      </c>
      <c r="E41" s="3" t="e">
        <f>IF(VLOOKUP(B41,Employees!$A$1:$M$906,4,FALSE)=0,"",VLOOKUP(B41,Employees!$A$1:$M$906,4,FALSE))</f>
        <v>#N/A</v>
      </c>
      <c r="J41" s="5"/>
      <c r="K41" s="6"/>
      <c r="L41" s="5"/>
      <c r="M41" s="3" t="s">
        <v>13</v>
      </c>
      <c r="N41" s="5"/>
      <c r="O41" s="3" t="str">
        <f>IF(J41="A1",VLOOKUP(K41,'Type-Reason Codes'!$B$1:$C$7,2,FALSE),IF(J41="A2",VLOOKUP(K41,'Type-Reason Codes'!$B$7:$C$9,2,FALSE),IF(J41="A3",'Type-Reason Codes'!$C$10,IF(J41="A5",'Type-Reason Codes'!$C$11,IF(J41="A6",'Type-Reason Codes'!$C$12,IF(J41="A7",'Type-Reason Codes'!$C$13,"Error"))))))</f>
        <v>Error</v>
      </c>
      <c r="P41" s="5" t="s">
        <v>19</v>
      </c>
      <c r="Q41" s="5"/>
      <c r="R41" s="3" t="e">
        <f>VLOOKUP(Q41,Employees!$A$1:$M$906,2,FALSE)</f>
        <v>#N/A</v>
      </c>
      <c r="S41" s="3" t="e">
        <f>VLOOKUP(Q41,Employees!$A$1:$M$906,3,FALSE)</f>
        <v>#N/A</v>
      </c>
      <c r="T41" s="3" t="e">
        <f>IF(VLOOKUP(Q41,Employees!$A$1:$M$906,4,FALSE)=0,"",VLOOKUP(Q41,Employees!$A$1:$M$906,4,FALSE))</f>
        <v>#N/A</v>
      </c>
      <c r="U41" s="8" t="str">
        <f t="shared" si="2"/>
        <v/>
      </c>
      <c r="Z41" s="7"/>
      <c r="AA41" s="7"/>
      <c r="AB41" s="7"/>
      <c r="AC41" s="7"/>
      <c r="AD41" s="7"/>
      <c r="AE41" s="7"/>
      <c r="AF41" s="7"/>
      <c r="AG41" s="7"/>
      <c r="AI41" s="18" t="str">
        <f t="shared" si="3"/>
        <v/>
      </c>
      <c r="AJ41" s="18" t="str">
        <f t="shared" si="4"/>
        <v/>
      </c>
      <c r="AK41" s="18" t="e">
        <f>VLOOKUP(Q41,Employees!$A$2:$M$906,10,FALSE)</f>
        <v>#N/A</v>
      </c>
    </row>
    <row r="42" spans="1:37" x14ac:dyDescent="0.25">
      <c r="A42" s="3" t="s">
        <v>1</v>
      </c>
      <c r="B42" s="5"/>
      <c r="C42" s="3" t="e">
        <f>VLOOKUP(B42,Employees!$A$1:$M$906,2,FALSE)</f>
        <v>#N/A</v>
      </c>
      <c r="D42" s="3" t="e">
        <f>VLOOKUP(B42,Employees!$A$1:$M$906,3,FALSE)</f>
        <v>#N/A</v>
      </c>
      <c r="E42" s="3" t="e">
        <f>IF(VLOOKUP(B42,Employees!$A$1:$M$906,4,FALSE)=0,"",VLOOKUP(B42,Employees!$A$1:$M$906,4,FALSE))</f>
        <v>#N/A</v>
      </c>
      <c r="J42" s="5"/>
      <c r="K42" s="6"/>
      <c r="L42" s="5"/>
      <c r="M42" s="3" t="s">
        <v>13</v>
      </c>
      <c r="N42" s="5"/>
      <c r="O42" s="3" t="str">
        <f>IF(J42="A1",VLOOKUP(K42,'Type-Reason Codes'!$B$1:$C$7,2,FALSE),IF(J42="A2",VLOOKUP(K42,'Type-Reason Codes'!$B$7:$C$9,2,FALSE),IF(J42="A3",'Type-Reason Codes'!$C$10,IF(J42="A5",'Type-Reason Codes'!$C$11,IF(J42="A6",'Type-Reason Codes'!$C$12,IF(J42="A7",'Type-Reason Codes'!$C$13,"Error"))))))</f>
        <v>Error</v>
      </c>
      <c r="P42" s="5" t="s">
        <v>19</v>
      </c>
      <c r="Q42" s="5"/>
      <c r="R42" s="3" t="e">
        <f>VLOOKUP(Q42,Employees!$A$1:$M$906,2,FALSE)</f>
        <v>#N/A</v>
      </c>
      <c r="S42" s="3" t="e">
        <f>VLOOKUP(Q42,Employees!$A$1:$M$906,3,FALSE)</f>
        <v>#N/A</v>
      </c>
      <c r="T42" s="3" t="e">
        <f>IF(VLOOKUP(Q42,Employees!$A$1:$M$906,4,FALSE)=0,"",VLOOKUP(Q42,Employees!$A$1:$M$906,4,FALSE))</f>
        <v>#N/A</v>
      </c>
      <c r="U42" s="8" t="str">
        <f t="shared" si="2"/>
        <v/>
      </c>
      <c r="Z42" s="7"/>
      <c r="AA42" s="7"/>
      <c r="AB42" s="7"/>
      <c r="AC42" s="7"/>
      <c r="AD42" s="7"/>
      <c r="AE42" s="7"/>
      <c r="AF42" s="7"/>
      <c r="AG42" s="7"/>
      <c r="AI42" s="18" t="str">
        <f t="shared" si="3"/>
        <v/>
      </c>
      <c r="AJ42" s="18" t="str">
        <f t="shared" si="4"/>
        <v/>
      </c>
      <c r="AK42" s="18" t="e">
        <f>VLOOKUP(Q42,Employees!$A$2:$M$906,10,FALSE)</f>
        <v>#N/A</v>
      </c>
    </row>
    <row r="43" spans="1:37" x14ac:dyDescent="0.25">
      <c r="A43" s="3" t="s">
        <v>1</v>
      </c>
      <c r="B43" s="5"/>
      <c r="C43" s="3" t="e">
        <f>VLOOKUP(B43,Employees!$A$1:$M$906,2,FALSE)</f>
        <v>#N/A</v>
      </c>
      <c r="D43" s="3" t="e">
        <f>VLOOKUP(B43,Employees!$A$1:$M$906,3,FALSE)</f>
        <v>#N/A</v>
      </c>
      <c r="E43" s="3" t="e">
        <f>IF(VLOOKUP(B43,Employees!$A$1:$M$906,4,FALSE)=0,"",VLOOKUP(B43,Employees!$A$1:$M$906,4,FALSE))</f>
        <v>#N/A</v>
      </c>
      <c r="J43" s="5"/>
      <c r="K43" s="6"/>
      <c r="L43" s="5"/>
      <c r="M43" s="3" t="s">
        <v>13</v>
      </c>
      <c r="N43" s="5"/>
      <c r="O43" s="3" t="str">
        <f>IF(J43="A1",VLOOKUP(K43,'Type-Reason Codes'!$B$1:$C$7,2,FALSE),IF(J43="A2",VLOOKUP(K43,'Type-Reason Codes'!$B$7:$C$9,2,FALSE),IF(J43="A3",'Type-Reason Codes'!$C$10,IF(J43="A5",'Type-Reason Codes'!$C$11,IF(J43="A6",'Type-Reason Codes'!$C$12,IF(J43="A7",'Type-Reason Codes'!$C$13,"Error"))))))</f>
        <v>Error</v>
      </c>
      <c r="P43" s="5" t="s">
        <v>19</v>
      </c>
      <c r="Q43" s="5"/>
      <c r="R43" s="3" t="e">
        <f>VLOOKUP(Q43,Employees!$A$1:$M$906,2,FALSE)</f>
        <v>#N/A</v>
      </c>
      <c r="S43" s="3" t="e">
        <f>VLOOKUP(Q43,Employees!$A$1:$M$906,3,FALSE)</f>
        <v>#N/A</v>
      </c>
      <c r="T43" s="3" t="e">
        <f>IF(VLOOKUP(Q43,Employees!$A$1:$M$906,4,FALSE)=0,"",VLOOKUP(Q43,Employees!$A$1:$M$906,4,FALSE))</f>
        <v>#N/A</v>
      </c>
      <c r="U43" s="8" t="str">
        <f t="shared" si="2"/>
        <v/>
      </c>
      <c r="Z43" s="7"/>
      <c r="AA43" s="7"/>
      <c r="AB43" s="7"/>
      <c r="AC43" s="7"/>
      <c r="AD43" s="7"/>
      <c r="AE43" s="7"/>
      <c r="AF43" s="7"/>
      <c r="AG43" s="7"/>
      <c r="AI43" s="18" t="str">
        <f t="shared" si="3"/>
        <v/>
      </c>
      <c r="AJ43" s="18" t="str">
        <f t="shared" si="4"/>
        <v/>
      </c>
      <c r="AK43" s="18" t="e">
        <f>VLOOKUP(Q43,Employees!$A$2:$M$906,10,FALSE)</f>
        <v>#N/A</v>
      </c>
    </row>
    <row r="44" spans="1:37" x14ac:dyDescent="0.25">
      <c r="A44" s="3" t="s">
        <v>1</v>
      </c>
      <c r="B44" s="5"/>
      <c r="C44" s="3" t="e">
        <f>VLOOKUP(B44,Employees!$A$1:$M$906,2,FALSE)</f>
        <v>#N/A</v>
      </c>
      <c r="D44" s="3" t="e">
        <f>VLOOKUP(B44,Employees!$A$1:$M$906,3,FALSE)</f>
        <v>#N/A</v>
      </c>
      <c r="E44" s="3" t="e">
        <f>IF(VLOOKUP(B44,Employees!$A$1:$M$906,4,FALSE)=0,"",VLOOKUP(B44,Employees!$A$1:$M$906,4,FALSE))</f>
        <v>#N/A</v>
      </c>
      <c r="J44" s="5"/>
      <c r="K44" s="6"/>
      <c r="L44" s="5"/>
      <c r="M44" s="3" t="s">
        <v>13</v>
      </c>
      <c r="N44" s="5"/>
      <c r="O44" s="3" t="str">
        <f>IF(J44="A1",VLOOKUP(K44,'Type-Reason Codes'!$B$1:$C$7,2,FALSE),IF(J44="A2",VLOOKUP(K44,'Type-Reason Codes'!$B$7:$C$9,2,FALSE),IF(J44="A3",'Type-Reason Codes'!$C$10,IF(J44="A5",'Type-Reason Codes'!$C$11,IF(J44="A6",'Type-Reason Codes'!$C$12,IF(J44="A7",'Type-Reason Codes'!$C$13,"Error"))))))</f>
        <v>Error</v>
      </c>
      <c r="P44" s="5" t="s">
        <v>19</v>
      </c>
      <c r="Q44" s="5"/>
      <c r="R44" s="3" t="e">
        <f>VLOOKUP(Q44,Employees!$A$1:$M$906,2,FALSE)</f>
        <v>#N/A</v>
      </c>
      <c r="S44" s="3" t="e">
        <f>VLOOKUP(Q44,Employees!$A$1:$M$906,3,FALSE)</f>
        <v>#N/A</v>
      </c>
      <c r="T44" s="3" t="e">
        <f>IF(VLOOKUP(Q44,Employees!$A$1:$M$906,4,FALSE)=0,"",VLOOKUP(Q44,Employees!$A$1:$M$906,4,FALSE))</f>
        <v>#N/A</v>
      </c>
      <c r="U44" s="8" t="str">
        <f t="shared" si="2"/>
        <v/>
      </c>
      <c r="Z44" s="7"/>
      <c r="AA44" s="7"/>
      <c r="AB44" s="7"/>
      <c r="AC44" s="7"/>
      <c r="AD44" s="7"/>
      <c r="AE44" s="7"/>
      <c r="AF44" s="7"/>
      <c r="AG44" s="7"/>
      <c r="AI44" s="18" t="str">
        <f t="shared" si="3"/>
        <v/>
      </c>
      <c r="AJ44" s="18" t="str">
        <f t="shared" si="4"/>
        <v/>
      </c>
      <c r="AK44" s="18" t="e">
        <f>VLOOKUP(Q44,Employees!$A$2:$M$906,10,FALSE)</f>
        <v>#N/A</v>
      </c>
    </row>
    <row r="45" spans="1:37" x14ac:dyDescent="0.25">
      <c r="A45" s="3" t="s">
        <v>1</v>
      </c>
      <c r="B45" s="5"/>
      <c r="C45" s="3" t="e">
        <f>VLOOKUP(B45,Employees!$A$1:$M$906,2,FALSE)</f>
        <v>#N/A</v>
      </c>
      <c r="D45" s="3" t="e">
        <f>VLOOKUP(B45,Employees!$A$1:$M$906,3,FALSE)</f>
        <v>#N/A</v>
      </c>
      <c r="E45" s="3" t="e">
        <f>IF(VLOOKUP(B45,Employees!$A$1:$M$906,4,FALSE)=0,"",VLOOKUP(B45,Employees!$A$1:$M$906,4,FALSE))</f>
        <v>#N/A</v>
      </c>
      <c r="J45" s="5"/>
      <c r="K45" s="6"/>
      <c r="L45" s="5"/>
      <c r="M45" s="3" t="s">
        <v>13</v>
      </c>
      <c r="N45" s="5"/>
      <c r="O45" s="3" t="str">
        <f>IF(J45="A1",VLOOKUP(K45,'Type-Reason Codes'!$B$1:$C$7,2,FALSE),IF(J45="A2",VLOOKUP(K45,'Type-Reason Codes'!$B$7:$C$9,2,FALSE),IF(J45="A3",'Type-Reason Codes'!$C$10,IF(J45="A5",'Type-Reason Codes'!$C$11,IF(J45="A6",'Type-Reason Codes'!$C$12,IF(J45="A7",'Type-Reason Codes'!$C$13,"Error"))))))</f>
        <v>Error</v>
      </c>
      <c r="P45" s="5" t="s">
        <v>19</v>
      </c>
      <c r="Q45" s="5"/>
      <c r="R45" s="3" t="e">
        <f>VLOOKUP(Q45,Employees!$A$1:$M$906,2,FALSE)</f>
        <v>#N/A</v>
      </c>
      <c r="S45" s="3" t="e">
        <f>VLOOKUP(Q45,Employees!$A$1:$M$906,3,FALSE)</f>
        <v>#N/A</v>
      </c>
      <c r="T45" s="3" t="e">
        <f>IF(VLOOKUP(Q45,Employees!$A$1:$M$906,4,FALSE)=0,"",VLOOKUP(Q45,Employees!$A$1:$M$906,4,FALSE))</f>
        <v>#N/A</v>
      </c>
      <c r="U45" s="8" t="str">
        <f t="shared" si="2"/>
        <v/>
      </c>
      <c r="Z45" s="7"/>
      <c r="AA45" s="7"/>
      <c r="AB45" s="7"/>
      <c r="AC45" s="7"/>
      <c r="AD45" s="7"/>
      <c r="AE45" s="7"/>
      <c r="AF45" s="7"/>
      <c r="AG45" s="7"/>
      <c r="AI45" s="18" t="str">
        <f t="shared" si="3"/>
        <v/>
      </c>
      <c r="AJ45" s="18" t="str">
        <f t="shared" si="4"/>
        <v/>
      </c>
      <c r="AK45" s="18" t="e">
        <f>VLOOKUP(Q45,Employees!$A$2:$M$906,10,FALSE)</f>
        <v>#N/A</v>
      </c>
    </row>
    <row r="46" spans="1:37" x14ac:dyDescent="0.25">
      <c r="A46" s="3" t="s">
        <v>1</v>
      </c>
      <c r="B46" s="5"/>
      <c r="C46" s="3" t="e">
        <f>VLOOKUP(B46,Employees!$A$1:$M$906,2,FALSE)</f>
        <v>#N/A</v>
      </c>
      <c r="D46" s="3" t="e">
        <f>VLOOKUP(B46,Employees!$A$1:$M$906,3,FALSE)</f>
        <v>#N/A</v>
      </c>
      <c r="E46" s="3" t="e">
        <f>IF(VLOOKUP(B46,Employees!$A$1:$M$906,4,FALSE)=0,"",VLOOKUP(B46,Employees!$A$1:$M$906,4,FALSE))</f>
        <v>#N/A</v>
      </c>
      <c r="J46" s="5"/>
      <c r="K46" s="6"/>
      <c r="L46" s="5"/>
      <c r="M46" s="3" t="s">
        <v>13</v>
      </c>
      <c r="N46" s="5"/>
      <c r="O46" s="3" t="str">
        <f>IF(J46="A1",VLOOKUP(K46,'Type-Reason Codes'!$B$1:$C$7,2,FALSE),IF(J46="A2",VLOOKUP(K46,'Type-Reason Codes'!$B$7:$C$9,2,FALSE),IF(J46="A3",'Type-Reason Codes'!$C$10,IF(J46="A5",'Type-Reason Codes'!$C$11,IF(J46="A6",'Type-Reason Codes'!$C$12,IF(J46="A7",'Type-Reason Codes'!$C$13,"Error"))))))</f>
        <v>Error</v>
      </c>
      <c r="P46" s="5" t="s">
        <v>19</v>
      </c>
      <c r="Q46" s="5"/>
      <c r="R46" s="3" t="e">
        <f>VLOOKUP(Q46,Employees!$A$1:$M$906,2,FALSE)</f>
        <v>#N/A</v>
      </c>
      <c r="S46" s="3" t="e">
        <f>VLOOKUP(Q46,Employees!$A$1:$M$906,3,FALSE)</f>
        <v>#N/A</v>
      </c>
      <c r="T46" s="3" t="e">
        <f>IF(VLOOKUP(Q46,Employees!$A$1:$M$906,4,FALSE)=0,"",VLOOKUP(Q46,Employees!$A$1:$M$906,4,FALSE))</f>
        <v>#N/A</v>
      </c>
      <c r="U46" s="8" t="str">
        <f t="shared" si="2"/>
        <v/>
      </c>
      <c r="Z46" s="7"/>
      <c r="AA46" s="7"/>
      <c r="AB46" s="7"/>
      <c r="AC46" s="7"/>
      <c r="AD46" s="7"/>
      <c r="AE46" s="7"/>
      <c r="AF46" s="7"/>
      <c r="AG46" s="7"/>
      <c r="AI46" s="18" t="str">
        <f t="shared" si="3"/>
        <v/>
      </c>
      <c r="AJ46" s="18" t="str">
        <f t="shared" si="4"/>
        <v/>
      </c>
      <c r="AK46" s="18" t="e">
        <f>VLOOKUP(Q46,Employees!$A$2:$M$906,10,FALSE)</f>
        <v>#N/A</v>
      </c>
    </row>
    <row r="47" spans="1:37" x14ac:dyDescent="0.25">
      <c r="A47" s="3" t="s">
        <v>1</v>
      </c>
      <c r="B47" s="5"/>
      <c r="C47" s="3" t="e">
        <f>VLOOKUP(B47,Employees!$A$1:$M$906,2,FALSE)</f>
        <v>#N/A</v>
      </c>
      <c r="D47" s="3" t="e">
        <f>VLOOKUP(B47,Employees!$A$1:$M$906,3,FALSE)</f>
        <v>#N/A</v>
      </c>
      <c r="E47" s="3" t="e">
        <f>IF(VLOOKUP(B47,Employees!$A$1:$M$906,4,FALSE)=0,"",VLOOKUP(B47,Employees!$A$1:$M$906,4,FALSE))</f>
        <v>#N/A</v>
      </c>
      <c r="J47" s="5"/>
      <c r="K47" s="6"/>
      <c r="L47" s="5"/>
      <c r="M47" s="3" t="s">
        <v>13</v>
      </c>
      <c r="N47" s="5"/>
      <c r="O47" s="3" t="str">
        <f>IF(J47="A1",VLOOKUP(K47,'Type-Reason Codes'!$B$1:$C$7,2,FALSE),IF(J47="A2",VLOOKUP(K47,'Type-Reason Codes'!$B$7:$C$9,2,FALSE),IF(J47="A3",'Type-Reason Codes'!$C$10,IF(J47="A5",'Type-Reason Codes'!$C$11,IF(J47="A6",'Type-Reason Codes'!$C$12,IF(J47="A7",'Type-Reason Codes'!$C$13,"Error"))))))</f>
        <v>Error</v>
      </c>
      <c r="P47" s="5" t="s">
        <v>19</v>
      </c>
      <c r="Q47" s="5"/>
      <c r="R47" s="3" t="e">
        <f>VLOOKUP(Q47,Employees!$A$1:$M$906,2,FALSE)</f>
        <v>#N/A</v>
      </c>
      <c r="S47" s="3" t="e">
        <f>VLOOKUP(Q47,Employees!$A$1:$M$906,3,FALSE)</f>
        <v>#N/A</v>
      </c>
      <c r="T47" s="3" t="e">
        <f>IF(VLOOKUP(Q47,Employees!$A$1:$M$906,4,FALSE)=0,"",VLOOKUP(Q47,Employees!$A$1:$M$906,4,FALSE))</f>
        <v>#N/A</v>
      </c>
      <c r="U47" s="8" t="str">
        <f t="shared" si="2"/>
        <v/>
      </c>
      <c r="Z47" s="7"/>
      <c r="AA47" s="7"/>
      <c r="AB47" s="7"/>
      <c r="AC47" s="7"/>
      <c r="AD47" s="7"/>
      <c r="AE47" s="7"/>
      <c r="AF47" s="7"/>
      <c r="AG47" s="7"/>
      <c r="AI47" s="18" t="str">
        <f t="shared" si="3"/>
        <v/>
      </c>
      <c r="AJ47" s="18" t="str">
        <f t="shared" si="4"/>
        <v/>
      </c>
      <c r="AK47" s="18" t="e">
        <f>VLOOKUP(Q47,Employees!$A$2:$M$906,10,FALSE)</f>
        <v>#N/A</v>
      </c>
    </row>
    <row r="48" spans="1:37" x14ac:dyDescent="0.25">
      <c r="A48" s="3" t="s">
        <v>1</v>
      </c>
      <c r="B48" s="5"/>
      <c r="C48" s="3" t="e">
        <f>VLOOKUP(B48,Employees!$A$1:$M$906,2,FALSE)</f>
        <v>#N/A</v>
      </c>
      <c r="D48" s="3" t="e">
        <f>VLOOKUP(B48,Employees!$A$1:$M$906,3,FALSE)</f>
        <v>#N/A</v>
      </c>
      <c r="E48" s="3" t="e">
        <f>IF(VLOOKUP(B48,Employees!$A$1:$M$906,4,FALSE)=0,"",VLOOKUP(B48,Employees!$A$1:$M$906,4,FALSE))</f>
        <v>#N/A</v>
      </c>
      <c r="J48" s="5"/>
      <c r="K48" s="6"/>
      <c r="L48" s="5"/>
      <c r="M48" s="3" t="s">
        <v>13</v>
      </c>
      <c r="N48" s="5"/>
      <c r="O48" s="3" t="str">
        <f>IF(J48="A1",VLOOKUP(K48,'Type-Reason Codes'!$B$1:$C$7,2,FALSE),IF(J48="A2",VLOOKUP(K48,'Type-Reason Codes'!$B$7:$C$9,2,FALSE),IF(J48="A3",'Type-Reason Codes'!$C$10,IF(J48="A5",'Type-Reason Codes'!$C$11,IF(J48="A6",'Type-Reason Codes'!$C$12,IF(J48="A7",'Type-Reason Codes'!$C$13,"Error"))))))</f>
        <v>Error</v>
      </c>
      <c r="P48" s="5" t="s">
        <v>19</v>
      </c>
      <c r="Q48" s="5"/>
      <c r="R48" s="3" t="e">
        <f>VLOOKUP(Q48,Employees!$A$1:$M$906,2,FALSE)</f>
        <v>#N/A</v>
      </c>
      <c r="S48" s="3" t="e">
        <f>VLOOKUP(Q48,Employees!$A$1:$M$906,3,FALSE)</f>
        <v>#N/A</v>
      </c>
      <c r="T48" s="3" t="e">
        <f>IF(VLOOKUP(Q48,Employees!$A$1:$M$906,4,FALSE)=0,"",VLOOKUP(Q48,Employees!$A$1:$M$906,4,FALSE))</f>
        <v>#N/A</v>
      </c>
      <c r="U48" s="8" t="str">
        <f t="shared" si="2"/>
        <v/>
      </c>
      <c r="Z48" s="7"/>
      <c r="AA48" s="7"/>
      <c r="AB48" s="7"/>
      <c r="AC48" s="7"/>
      <c r="AD48" s="7"/>
      <c r="AE48" s="7"/>
      <c r="AF48" s="7"/>
      <c r="AG48" s="7"/>
      <c r="AI48" s="18" t="str">
        <f t="shared" si="3"/>
        <v/>
      </c>
      <c r="AJ48" s="18" t="str">
        <f t="shared" si="4"/>
        <v/>
      </c>
      <c r="AK48" s="18" t="e">
        <f>VLOOKUP(Q48,Employees!$A$2:$M$906,10,FALSE)</f>
        <v>#N/A</v>
      </c>
    </row>
    <row r="49" spans="1:37" x14ac:dyDescent="0.25">
      <c r="A49" s="3" t="s">
        <v>1</v>
      </c>
      <c r="B49" s="5"/>
      <c r="C49" s="3" t="e">
        <f>VLOOKUP(B49,Employees!$A$1:$M$906,2,FALSE)</f>
        <v>#N/A</v>
      </c>
      <c r="D49" s="3" t="e">
        <f>VLOOKUP(B49,Employees!$A$1:$M$906,3,FALSE)</f>
        <v>#N/A</v>
      </c>
      <c r="E49" s="3" t="e">
        <f>IF(VLOOKUP(B49,Employees!$A$1:$M$906,4,FALSE)=0,"",VLOOKUP(B49,Employees!$A$1:$M$906,4,FALSE))</f>
        <v>#N/A</v>
      </c>
      <c r="J49" s="5"/>
      <c r="K49" s="6"/>
      <c r="L49" s="5"/>
      <c r="M49" s="3" t="s">
        <v>13</v>
      </c>
      <c r="N49" s="5"/>
      <c r="O49" s="3" t="str">
        <f>IF(J49="A1",VLOOKUP(K49,'Type-Reason Codes'!$B$1:$C$7,2,FALSE),IF(J49="A2",VLOOKUP(K49,'Type-Reason Codes'!$B$7:$C$9,2,FALSE),IF(J49="A3",'Type-Reason Codes'!$C$10,IF(J49="A5",'Type-Reason Codes'!$C$11,IF(J49="A6",'Type-Reason Codes'!$C$12,IF(J49="A7",'Type-Reason Codes'!$C$13,"Error"))))))</f>
        <v>Error</v>
      </c>
      <c r="P49" s="5" t="s">
        <v>19</v>
      </c>
      <c r="Q49" s="5"/>
      <c r="R49" s="3" t="e">
        <f>VLOOKUP(Q49,Employees!$A$1:$M$906,2,FALSE)</f>
        <v>#N/A</v>
      </c>
      <c r="S49" s="3" t="e">
        <f>VLOOKUP(Q49,Employees!$A$1:$M$906,3,FALSE)</f>
        <v>#N/A</v>
      </c>
      <c r="T49" s="3" t="e">
        <f>IF(VLOOKUP(Q49,Employees!$A$1:$M$906,4,FALSE)=0,"",VLOOKUP(Q49,Employees!$A$1:$M$906,4,FALSE))</f>
        <v>#N/A</v>
      </c>
      <c r="U49" s="8" t="str">
        <f t="shared" si="2"/>
        <v/>
      </c>
      <c r="Z49" s="7"/>
      <c r="AA49" s="7"/>
      <c r="AB49" s="7"/>
      <c r="AC49" s="7"/>
      <c r="AD49" s="7"/>
      <c r="AE49" s="7"/>
      <c r="AF49" s="7"/>
      <c r="AG49" s="7"/>
      <c r="AI49" s="18" t="str">
        <f t="shared" si="3"/>
        <v/>
      </c>
      <c r="AJ49" s="18" t="str">
        <f t="shared" si="4"/>
        <v/>
      </c>
      <c r="AK49" s="18" t="e">
        <f>VLOOKUP(Q49,Employees!$A$2:$M$906,10,FALSE)</f>
        <v>#N/A</v>
      </c>
    </row>
    <row r="50" spans="1:37" x14ac:dyDescent="0.25">
      <c r="A50" s="3" t="s">
        <v>1</v>
      </c>
      <c r="B50" s="5"/>
      <c r="C50" s="3" t="e">
        <f>VLOOKUP(B50,Employees!$A$1:$M$906,2,FALSE)</f>
        <v>#N/A</v>
      </c>
      <c r="D50" s="3" t="e">
        <f>VLOOKUP(B50,Employees!$A$1:$M$906,3,FALSE)</f>
        <v>#N/A</v>
      </c>
      <c r="E50" s="3" t="e">
        <f>IF(VLOOKUP(B50,Employees!$A$1:$M$906,4,FALSE)=0,"",VLOOKUP(B50,Employees!$A$1:$M$906,4,FALSE))</f>
        <v>#N/A</v>
      </c>
      <c r="J50" s="5"/>
      <c r="K50" s="6"/>
      <c r="L50" s="5"/>
      <c r="M50" s="3" t="s">
        <v>13</v>
      </c>
      <c r="N50" s="5"/>
      <c r="O50" s="3" t="str">
        <f>IF(J50="A1",VLOOKUP(K50,'Type-Reason Codes'!$B$1:$C$7,2,FALSE),IF(J50="A2",VLOOKUP(K50,'Type-Reason Codes'!$B$7:$C$9,2,FALSE),IF(J50="A3",'Type-Reason Codes'!$C$10,IF(J50="A5",'Type-Reason Codes'!$C$11,IF(J50="A6",'Type-Reason Codes'!$C$12,IF(J50="A7",'Type-Reason Codes'!$C$13,"Error"))))))</f>
        <v>Error</v>
      </c>
      <c r="P50" s="5" t="s">
        <v>19</v>
      </c>
      <c r="Q50" s="5"/>
      <c r="R50" s="3" t="e">
        <f>VLOOKUP(Q50,Employees!$A$1:$M$906,2,FALSE)</f>
        <v>#N/A</v>
      </c>
      <c r="S50" s="3" t="e">
        <f>VLOOKUP(Q50,Employees!$A$1:$M$906,3,FALSE)</f>
        <v>#N/A</v>
      </c>
      <c r="T50" s="3" t="e">
        <f>IF(VLOOKUP(Q50,Employees!$A$1:$M$906,4,FALSE)=0,"",VLOOKUP(Q50,Employees!$A$1:$M$906,4,FALSE))</f>
        <v>#N/A</v>
      </c>
      <c r="U50" s="8" t="str">
        <f t="shared" si="2"/>
        <v/>
      </c>
      <c r="Z50" s="7"/>
      <c r="AA50" s="7"/>
      <c r="AB50" s="7"/>
      <c r="AC50" s="7"/>
      <c r="AD50" s="7"/>
      <c r="AE50" s="7"/>
      <c r="AF50" s="7"/>
      <c r="AG50" s="7"/>
      <c r="AI50" s="18" t="str">
        <f t="shared" si="3"/>
        <v/>
      </c>
      <c r="AJ50" s="18" t="str">
        <f t="shared" si="4"/>
        <v/>
      </c>
      <c r="AK50" s="18" t="e">
        <f>VLOOKUP(Q50,Employees!$A$2:$M$906,10,FALSE)</f>
        <v>#N/A</v>
      </c>
    </row>
  </sheetData>
  <sortState ref="A12:AL33">
    <sortCondition ref="C12:C33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/>
  </sheetViews>
  <sheetFormatPr defaultRowHeight="15" x14ac:dyDescent="0.25"/>
  <cols>
    <col min="1" max="1" width="7.140625" bestFit="1" customWidth="1"/>
    <col min="2" max="2" width="22" bestFit="1" customWidth="1"/>
    <col min="3" max="3" width="17.28515625" bestFit="1" customWidth="1"/>
    <col min="4" max="4" width="13.28515625" bestFit="1" customWidth="1"/>
    <col min="5" max="5" width="5.7109375" bestFit="1" customWidth="1"/>
    <col min="6" max="6" width="30.42578125" bestFit="1" customWidth="1"/>
    <col min="7" max="7" width="9.5703125" bestFit="1" customWidth="1"/>
  </cols>
  <sheetData>
    <row r="1" spans="1:10" x14ac:dyDescent="0.25">
      <c r="A1" t="s">
        <v>14</v>
      </c>
      <c r="B1" t="s">
        <v>15</v>
      </c>
      <c r="C1" t="s">
        <v>16</v>
      </c>
      <c r="D1" t="s">
        <v>17</v>
      </c>
      <c r="E1" t="s">
        <v>70</v>
      </c>
      <c r="F1" t="s">
        <v>18</v>
      </c>
      <c r="G1" t="s">
        <v>71</v>
      </c>
      <c r="H1" t="s">
        <v>76</v>
      </c>
      <c r="I1" t="s">
        <v>74</v>
      </c>
      <c r="J1" t="s">
        <v>75</v>
      </c>
    </row>
  </sheetData>
  <sortState ref="A2:J450">
    <sortCondition ref="B2:B450"/>
    <sortCondition ref="C2:C450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" x14ac:dyDescent="0.25"/>
  <cols>
    <col min="1" max="1" width="10.28515625" customWidth="1"/>
    <col min="2" max="2" width="8.5703125" customWidth="1"/>
    <col min="3" max="3" width="51" bestFit="1" customWidth="1"/>
  </cols>
  <sheetData>
    <row r="1" spans="1:3" ht="26.25" x14ac:dyDescent="0.4">
      <c r="A1" s="1" t="s">
        <v>2</v>
      </c>
      <c r="B1" s="2" t="s">
        <v>4</v>
      </c>
      <c r="C1" s="1" t="s">
        <v>20</v>
      </c>
    </row>
    <row r="2" spans="1:3" ht="26.25" x14ac:dyDescent="0.4">
      <c r="A2" s="1" t="s">
        <v>2</v>
      </c>
      <c r="B2" s="2" t="s">
        <v>21</v>
      </c>
      <c r="C2" s="1" t="s">
        <v>22</v>
      </c>
    </row>
    <row r="3" spans="1:3" ht="26.25" x14ac:dyDescent="0.4">
      <c r="A3" s="1" t="s">
        <v>2</v>
      </c>
      <c r="B3" s="2" t="s">
        <v>23</v>
      </c>
      <c r="C3" s="1" t="s">
        <v>24</v>
      </c>
    </row>
    <row r="4" spans="1:3" ht="26.25" x14ac:dyDescent="0.4">
      <c r="A4" s="1" t="s">
        <v>2</v>
      </c>
      <c r="B4" s="2" t="s">
        <v>25</v>
      </c>
      <c r="C4" s="1" t="s">
        <v>26</v>
      </c>
    </row>
    <row r="5" spans="1:3" ht="26.25" x14ac:dyDescent="0.4">
      <c r="A5" s="1" t="s">
        <v>2</v>
      </c>
      <c r="B5" s="2" t="s">
        <v>27</v>
      </c>
      <c r="C5" s="1" t="s">
        <v>28</v>
      </c>
    </row>
    <row r="6" spans="1:3" ht="26.25" x14ac:dyDescent="0.4">
      <c r="A6" s="1" t="s">
        <v>2</v>
      </c>
      <c r="B6" s="2" t="s">
        <v>72</v>
      </c>
      <c r="C6" s="1" t="s">
        <v>73</v>
      </c>
    </row>
    <row r="7" spans="1:3" ht="26.25" x14ac:dyDescent="0.4">
      <c r="A7" s="1" t="s">
        <v>29</v>
      </c>
      <c r="B7" s="2" t="s">
        <v>4</v>
      </c>
      <c r="C7" s="1" t="s">
        <v>30</v>
      </c>
    </row>
    <row r="8" spans="1:3" ht="26.25" x14ac:dyDescent="0.4">
      <c r="A8" s="1" t="s">
        <v>29</v>
      </c>
      <c r="B8" s="2" t="s">
        <v>21</v>
      </c>
      <c r="C8" s="1" t="s">
        <v>31</v>
      </c>
    </row>
    <row r="9" spans="1:3" ht="26.25" x14ac:dyDescent="0.4">
      <c r="A9" s="1" t="s">
        <v>29</v>
      </c>
      <c r="B9" s="2" t="s">
        <v>23</v>
      </c>
      <c r="C9" s="1" t="s">
        <v>32</v>
      </c>
    </row>
    <row r="10" spans="1:3" ht="26.25" x14ac:dyDescent="0.4">
      <c r="A10" s="1" t="s">
        <v>33</v>
      </c>
      <c r="B10" s="2" t="s">
        <v>4</v>
      </c>
      <c r="C10" s="1" t="s">
        <v>34</v>
      </c>
    </row>
    <row r="11" spans="1:3" ht="26.25" x14ac:dyDescent="0.4">
      <c r="A11" s="1" t="s">
        <v>35</v>
      </c>
      <c r="B11" s="2" t="s">
        <v>4</v>
      </c>
      <c r="C11" s="1" t="s">
        <v>36</v>
      </c>
    </row>
    <row r="12" spans="1:3" ht="26.25" x14ac:dyDescent="0.4">
      <c r="A12" s="1" t="s">
        <v>37</v>
      </c>
      <c r="B12" s="2" t="s">
        <v>4</v>
      </c>
      <c r="C12" s="1" t="s">
        <v>38</v>
      </c>
    </row>
    <row r="13" spans="1:3" ht="26.25" x14ac:dyDescent="0.4">
      <c r="A13" s="1" t="s">
        <v>39</v>
      </c>
      <c r="B13" s="2" t="s">
        <v>4</v>
      </c>
      <c r="C13" s="1" t="s">
        <v>40</v>
      </c>
    </row>
    <row r="14" spans="1:3" ht="26.25" x14ac:dyDescent="0.4">
      <c r="A14" s="1" t="s">
        <v>41</v>
      </c>
      <c r="B14" s="2" t="s">
        <v>4</v>
      </c>
      <c r="C14" s="1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86b12bb8-ee3e-4d8a-8496-133476ebcd93" xsi:nil="true"/>
    <Page xmlns="86b12bb8-ee3e-4d8a-8496-133476ebcd9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80E6DA11810246AFCC830F04E8755D" ma:contentTypeVersion="3" ma:contentTypeDescription="Create a new document." ma:contentTypeScope="" ma:versionID="4d0fc9f3fa6024752f152bf54b72c46e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86b12bb8-ee3e-4d8a-8496-133476ebcd93" targetNamespace="http://schemas.microsoft.com/office/2006/metadata/properties" ma:root="true" ma:fieldsID="b0056367ab4b75d8a6d9362e80272332" ns1:_="" ns2:_="" ns3:_="">
    <xsd:import namespace="http://schemas.microsoft.com/sharepoint/v3"/>
    <xsd:import namespace="1d496aed-39d0-4758-b3cf-4e4773287716"/>
    <xsd:import namespace="86b12bb8-ee3e-4d8a-8496-133476ebcd9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12bb8-ee3e-4d8a-8496-133476ebcd93" elementFormDefault="qualified">
    <xsd:import namespace="http://schemas.microsoft.com/office/2006/documentManagement/types"/>
    <xsd:import namespace="http://schemas.microsoft.com/office/infopath/2007/PartnerControls"/>
    <xsd:element name="Page" ma:index="13" nillable="true" ma:displayName="Page" ma:list="{71452305-3AF1-4087-A503-87072E56A081}" ma:internalName="Page">
      <xsd:simpleType>
        <xsd:restriction base="dms:Lookup"/>
      </xsd:simpleType>
    </xsd:element>
    <xsd:element name="Page_x0020_SubHeader" ma:index="14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66E428-5B42-437B-86D5-B5C756EDC2F1}"/>
</file>

<file path=customXml/itemProps2.xml><?xml version="1.0" encoding="utf-8"?>
<ds:datastoreItem xmlns:ds="http://schemas.openxmlformats.org/officeDocument/2006/customXml" ds:itemID="{E92A0430-DEBC-4ECC-A2A6-50982268E669}"/>
</file>

<file path=customXml/itemProps3.xml><?xml version="1.0" encoding="utf-8"?>
<ds:datastoreItem xmlns:ds="http://schemas.openxmlformats.org/officeDocument/2006/customXml" ds:itemID="{38CF3B30-18A3-4EAF-85C2-63DE73510D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Employees</vt:lpstr>
      <vt:lpstr>Type-Reason Codes</vt:lpstr>
    </vt:vector>
  </TitlesOfParts>
  <Company>Georgia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Gary E. Jenkins</cp:lastModifiedBy>
  <cp:lastPrinted>2018-08-15T14:30:04Z</cp:lastPrinted>
  <dcterms:created xsi:type="dcterms:W3CDTF">2011-12-16T12:46:52Z</dcterms:created>
  <dcterms:modified xsi:type="dcterms:W3CDTF">2019-11-08T19:33:22Z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0x010100FC80E6DA11810246AFCC830F04E8755D</vt:lpwstr>
  </property>
</Properties>
</file>