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ASB\GASB 87\Worksheet for lease accumulation\"/>
    </mc:Choice>
  </mc:AlternateContent>
  <xr:revisionPtr revIDLastSave="0" documentId="13_ncr:1_{A55B6D7A-5E6F-4749-B47D-DB2365D9830D}" xr6:coauthVersionLast="47" xr6:coauthVersionMax="47" xr10:uidLastSave="{00000000-0000-0000-0000-000000000000}"/>
  <bookViews>
    <workbookView xWindow="28680" yWindow="-120" windowWidth="20640" windowHeight="11160" firstSheet="4" activeTab="4" xr2:uid="{5FC7D791-C5D7-4A50-BE94-E206A1A73575}"/>
  </bookViews>
  <sheets>
    <sheet name="PV of lease payments template" sheetId="1" r:id="rId1"/>
    <sheet name="Lease liability Amortization" sheetId="2" r:id="rId2"/>
    <sheet name="Lease Liability Amort (blank)" sheetId="6" r:id="rId3"/>
    <sheet name="Create Amort Sch Lease Liab (1)" sheetId="7" r:id="rId4"/>
    <sheet name="Lease Liability Amort (example)" sheetId="5" r:id="rId5"/>
    <sheet name="Lease Asset Amort Sch (example)" sheetId="3" r:id="rId6"/>
    <sheet name="Lease Asset Amort Sch (blank)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2DocOpenMode" hidden="1">"AS2DocumentEdit"</definedName>
    <definedName name="AS2HasNoAutoHeaderFooter" hidden="1">" "</definedName>
    <definedName name="AS2NamedRange" hidden="1">26</definedName>
    <definedName name="CAUXEXP">[1]COMB06!$L$649:$L$649</definedName>
    <definedName name="Change_Auxiliary_Enterprises">'[2]Revenues &amp; Expenditures'!#REF!</definedName>
    <definedName name="Change_Capital_Assets" localSheetId="3">'[3]Statement of Net Assets'!#REF!</definedName>
    <definedName name="Change_Capital_Assets">'[3]Statement of Net Assets'!#REF!</definedName>
    <definedName name="Change_Capital_Grants_Gifts" localSheetId="3">'[2]Revenues &amp; Expenditures'!#REF!</definedName>
    <definedName name="Change_Capital_Grants_Gifts">'[2]Revenues &amp; Expenditures'!#REF!</definedName>
    <definedName name="Change_Depreciation" localSheetId="3">'[2]Revenues &amp; Expenditures'!#REF!</definedName>
    <definedName name="Change_Depreciation">'[2]Revenues &amp; Expenditures'!#REF!</definedName>
    <definedName name="Change_Invested_in_Capital_Assets" localSheetId="3">'[3]Statement of Net Assets'!#REF!</definedName>
    <definedName name="Change_Invested_in_Capital_Assets">'[3]Statement of Net Assets'!#REF!</definedName>
    <definedName name="Change_Misc_Scholarships">'[2]Revenues &amp; Expenditures'!#REF!</definedName>
    <definedName name="Change_Noncurrent_Liabilities">'[3]Statement of Net Assets'!#REF!</definedName>
    <definedName name="Change_Nongovernmental_Grants_Contracts">'[2]Revenues &amp; Expenditures'!#REF!</definedName>
    <definedName name="Change_Salaries_Benefits">'[2]Revenues &amp; Expenditures'!#REF!</definedName>
    <definedName name="Change_State_Appropriations">'[2]Revenues &amp; Expenditures'!#REF!</definedName>
    <definedName name="Change_Total_Assets">'[3]Statement of Net Assets'!#REF!</definedName>
    <definedName name="Change_Total_Liabilities">'[3]Statement of Net Assets'!#REF!</definedName>
    <definedName name="Change_Utilities">'[2]Revenues &amp; Expenditures'!#REF!</definedName>
    <definedName name="Cumulative_Effect_Change_Accounting_Principle">'[2]Revenues &amp; Expenditures'!#REF!</definedName>
    <definedName name="diDepositsAmtNotColl">'[4]Deposits and Investments'!$B$19</definedName>
    <definedName name="diDepositsBankBal">'[4]Deposits and Investments'!$B$7</definedName>
    <definedName name="diDepositsCCRHasPolicy">'[4]Deposits and Investments'!$B$9</definedName>
    <definedName name="diDepositsCCRPledge">'[4]Deposits and Investments'!$B$14</definedName>
    <definedName name="diDepositsCCRPolicy">'[4]Deposits and Investments'!$B$10</definedName>
    <definedName name="diDepositsCCRTrust">'[4]Deposits and Investments'!$B$16</definedName>
    <definedName name="diDepositsFDIC">'[4]Deposits and Investments'!$B$12</definedName>
    <definedName name="diDepositsNotColl">'[4]Deposits and Investments'!$B$18</definedName>
    <definedName name="diForeignCurrency">'[4]Deposits and Investments'!$B$50</definedName>
    <definedName name="diForeignCurrencyHasPolicy">'[4]Deposits and Investments'!$B$51</definedName>
    <definedName name="diForeignCurrencyPolicy">'[4]Deposits and Investments'!$B$52</definedName>
    <definedName name="diInvCCRFivePer">'[4]Deposits and Investments'!$B$45</definedName>
    <definedName name="diInvestmentIRR">'[4]Deposits and Investments'!$B$29</definedName>
    <definedName name="diInvestmentIRRHasPolicy">'[4]Deposits and Investments'!$B$30</definedName>
    <definedName name="diInvestmentIRRPolicy">'[4]Deposits and Investments'!$B$31</definedName>
    <definedName name="diInvestments">'[4]Deposits and Investments'!$B$21</definedName>
    <definedName name="diInvestmentsBal">'[4]Deposits and Investments'!$B$27</definedName>
    <definedName name="diInvestmentsCCR">'[4]Deposits and Investments'!$B$33</definedName>
    <definedName name="diInvestmentsCCRAmt">'[4]Deposits and Investments'!$B$36</definedName>
    <definedName name="diInvestmentsCCreditR">'[4]Deposits and Investments'!$B$42</definedName>
    <definedName name="diInvestmentsCCreditRiskHasPolicy">'[4]Deposits and Investments'!$B$43</definedName>
    <definedName name="diInvestmentsCCreditRiskPolicy">'[4]Deposits and Investments'!$B$44</definedName>
    <definedName name="diInvestmentsCCRHasPolicy">'[4]Deposits and Investments'!$B$34</definedName>
    <definedName name="diInvestmentsCCRMoreThanOne">'[4]Deposits and Investments'!$B$46</definedName>
    <definedName name="diInvestmentsCCRPerc">'[4]Deposits and Investments'!$B$48</definedName>
    <definedName name="diInvestmentsCCRPolicy">'[4]Deposits and Investments'!$B$35</definedName>
    <definedName name="diInvestmentsCQ">'[4]Deposits and Investments'!$B$38</definedName>
    <definedName name="diInvestmentsCQHasPolicy">'[4]Deposits and Investments'!$B$39</definedName>
    <definedName name="diInvestmentsCQPolicy">'[4]Deposits and Investments'!$B$40</definedName>
    <definedName name="diInvestmentsGAFund1">'[4]Deposits and Investments'!$B$22</definedName>
    <definedName name="diInvestmentsGEAP">'[4]Deposits and Investments'!$B$23</definedName>
    <definedName name="diInvestmentsOther">'[4]Deposits and Investments'!$B$25</definedName>
    <definedName name="diInvestmentsWCCRName">'[4]Deposits and Investments'!$B$47</definedName>
    <definedName name="EGRestricted06">'[5]06'!#REF!</definedName>
    <definedName name="ExpDirect" localSheetId="3">#REF!</definedName>
    <definedName name="ExpDirect">#REF!</definedName>
    <definedName name="Footnote_15_Functional_vs_Natural" localSheetId="3">#REF!</definedName>
    <definedName name="Footnote_15_Functional_vs_Natural">#REF!</definedName>
    <definedName name="Footnote_2a_Categorization_of_Cash" localSheetId="3">#REF!</definedName>
    <definedName name="Footnote_2a_Categorization_of_Cash">#REF!</definedName>
    <definedName name="Footnote_2b_Categorization_of_Investments" localSheetId="3">#REF!</definedName>
    <definedName name="Footnote_2b_Categorization_of_Investments">#REF!</definedName>
    <definedName name="Footnote_2c_Condensed_Changes_Investments" localSheetId="3">#REF!</definedName>
    <definedName name="Footnote_2c_Condensed_Changes_Investments">#REF!</definedName>
    <definedName name="Footnote_3_Accounts_Receivable" localSheetId="3">#REF!</definedName>
    <definedName name="Footnote_3_Accounts_Receivable">#REF!</definedName>
    <definedName name="Footnote_4_Inventories" localSheetId="3">#REF!</definedName>
    <definedName name="Footnote_4_Inventories">#REF!</definedName>
    <definedName name="Footnote_6_Capital_Assets_Disclosure" localSheetId="3">#REF!</definedName>
    <definedName name="Footnote_6_Capital_Assets_Disclosure">#REF!</definedName>
    <definedName name="Footnote_8_Long_Term_Liabilities" localSheetId="3">#REF!</definedName>
    <definedName name="Footnote_8_Long_Term_Liabilities">#REF!</definedName>
    <definedName name="Gifts_Special_Projects" localSheetId="3">'[2]Revenues &amp; Expenditures'!#REF!</definedName>
    <definedName name="Gifts_Special_Projects">'[2]Revenues &amp; Expenditures'!#REF!</definedName>
    <definedName name="ltdAdvRef" localSheetId="3">#REF!</definedName>
    <definedName name="ltdAdvRef">#REF!</definedName>
    <definedName name="ltdAdvRefBondCosts" localSheetId="3">#REF!</definedName>
    <definedName name="ltdAdvRefBondCosts">#REF!</definedName>
    <definedName name="ltdAdvRefBondIssueOf" localSheetId="3">#REF!</definedName>
    <definedName name="ltdAdvRefBondIssueOf">#REF!</definedName>
    <definedName name="ltdAdvRefDefeased" localSheetId="3">#REF!</definedName>
    <definedName name="ltdAdvRefDefeased">#REF!</definedName>
    <definedName name="ltdAdvRefDollarRed" localSheetId="3">#REF!</definedName>
    <definedName name="ltdAdvRefDollarRed">#REF!</definedName>
    <definedName name="ltdAdvRefGain" localSheetId="3">#REF!</definedName>
    <definedName name="ltdAdvRefGain">#REF!</definedName>
    <definedName name="ltdAdvRefGainKnown" localSheetId="3">#REF!</definedName>
    <definedName name="ltdAdvRefGainKnown">#REF!</definedName>
    <definedName name="ltdAdvRefIssuanceYrs" localSheetId="3">#REF!</definedName>
    <definedName name="ltdAdvRefIssuanceYrs">#REF!</definedName>
    <definedName name="ltdAdvRefNetPlusDS" localSheetId="3">#REF!</definedName>
    <definedName name="ltdAdvRefNetPlusDS">#REF!</definedName>
    <definedName name="ltdAdvRefNetProceeds" localSheetId="3">#REF!</definedName>
    <definedName name="ltdAdvRefNetProceeds">#REF!</definedName>
    <definedName name="ltdAdvRefOutStandAmt" localSheetId="3">#REF!</definedName>
    <definedName name="ltdAdvRefOutStandAmt">#REF!</definedName>
    <definedName name="ltdAdvRefRedYrs" localSheetId="3">#REF!</definedName>
    <definedName name="ltdAdvRefRedYrs">#REF!</definedName>
    <definedName name="ltdAdvRefStartYr" localSheetId="3">#REF!</definedName>
    <definedName name="ltdAdvRefStartYr">#REF!</definedName>
    <definedName name="ltdCapitalLeases" localSheetId="3">#REF!</definedName>
    <definedName name="ltdCapitalLeases">#REF!</definedName>
    <definedName name="ltdCapLeaseFY" localSheetId="3">#REF!</definedName>
    <definedName name="ltdCapLeaseFY">#REF!</definedName>
    <definedName name="ltdCapLeaseGSBADate" localSheetId="3">#REF!</definedName>
    <definedName name="ltdCapLeaseGSBADate">#REF!</definedName>
    <definedName name="ltdCapLeaseOther" localSheetId="3">#REF!</definedName>
    <definedName name="ltdCapLeaseOther">#REF!</definedName>
    <definedName name="ltdCapLeaseOthPurpose" localSheetId="3">#REF!</definedName>
    <definedName name="ltdCapLeaseOthPurpose">#REF!</definedName>
    <definedName name="ltdCapLeasesGSBA" localSheetId="3">#REF!</definedName>
    <definedName name="ltdCapLeasesGSBA">#REF!</definedName>
    <definedName name="ltdCapLeasesGSBAOpt" localSheetId="3">#REF!</definedName>
    <definedName name="ltdCapLeasesGSBAOpt">#REF!</definedName>
    <definedName name="ltdGDAuth" localSheetId="3">#REF!</definedName>
    <definedName name="ltdGDAuth">#REF!</definedName>
    <definedName name="ltdGOB" localSheetId="3">#REF!</definedName>
    <definedName name="ltdGOB">#REF!</definedName>
    <definedName name="ltdGODAuth" localSheetId="3">#REF!</definedName>
    <definedName name="ltdGODAuth">#REF!</definedName>
    <definedName name="ltdGODAuthPurpose" localSheetId="3">#REF!</definedName>
    <definedName name="ltdGODAuthPurpose">#REF!</definedName>
    <definedName name="ltdGODO" localSheetId="3">#REF!</definedName>
    <definedName name="ltdGODO">#REF!</definedName>
    <definedName name="ltdInterGovDate" localSheetId="3">#REF!</definedName>
    <definedName name="ltdInterGovDate">#REF!</definedName>
    <definedName name="ltdInterGovtContract" localSheetId="3">#REF!</definedName>
    <definedName name="ltdInterGovtContract">#REF!</definedName>
    <definedName name="ltdInterGovWith" localSheetId="3">#REF!</definedName>
    <definedName name="ltdInterGovWith">#REF!</definedName>
    <definedName name="ltdIntGovBondCosts" localSheetId="3">#REF!</definedName>
    <definedName name="ltdIntGovBondCosts">#REF!</definedName>
    <definedName name="ltdIntGovBondsIssued" localSheetId="3">#REF!</definedName>
    <definedName name="ltdIntGovBondsIssued">#REF!</definedName>
    <definedName name="ltdIntGovConPurpose" localSheetId="3">#REF!</definedName>
    <definedName name="ltdIntGovConPurpose">#REF!</definedName>
    <definedName name="ltdPromNotes" localSheetId="3">#REF!</definedName>
    <definedName name="ltdPromNotes">#REF!</definedName>
    <definedName name="Note_7_Deferred_Revenue" localSheetId="3">#REF!</definedName>
    <definedName name="Note_7_Deferred_Revenue">#REF!</definedName>
    <definedName name="olEnterpriseExp" localSheetId="3">#REF!</definedName>
    <definedName name="olEnterpriseExp">#REF!</definedName>
    <definedName name="olGovExp" localSheetId="3">#REF!</definedName>
    <definedName name="olGovExp">#REF!</definedName>
    <definedName name="olHaveEnterpriseFunds" localSheetId="3">#REF!</definedName>
    <definedName name="olHaveEnterpriseFunds">#REF!</definedName>
    <definedName name="olPurpose" localSheetId="3">#REF!</definedName>
    <definedName name="olPurpose">#REF!</definedName>
    <definedName name="proBuildingLocation" localSheetId="3">#REF!</definedName>
    <definedName name="proBuildingLocation">#REF!</definedName>
    <definedName name="proBuildingName" localSheetId="3">#REF!</definedName>
    <definedName name="proBuildingName">#REF!</definedName>
    <definedName name="proPollutionDescr" localSheetId="3">#REF!</definedName>
    <definedName name="proPollutionDescr">#REF!</definedName>
    <definedName name="proPollutionLiabAmt" localSheetId="3">#REF!</definedName>
    <definedName name="proPollutionLiabAmt">#REF!</definedName>
    <definedName name="proSubYrs" localSheetId="3">#REF!</definedName>
    <definedName name="proSubYrs">#REF!</definedName>
    <definedName name="pydAmtOutstanding" localSheetId="3">#REF!</definedName>
    <definedName name="pydAmtOutstanding">#REF!</definedName>
    <definedName name="pydPortionDef" localSheetId="3">#REF!</definedName>
    <definedName name="pydPortionDef">#REF!</definedName>
    <definedName name="pydRedDate" localSheetId="3">#REF!</definedName>
    <definedName name="pydRedDate">#REF!</definedName>
    <definedName name="pydRedeemed" localSheetId="3">#REF!</definedName>
    <definedName name="pydRedeemed">#REF!</definedName>
    <definedName name="pydYearsofDef" localSheetId="3">#REF!</definedName>
    <definedName name="pydYearsofDef">#REF!</definedName>
    <definedName name="Ref_1" localSheetId="3">'[6]Cash Leadsheet'!#REF!</definedName>
    <definedName name="Ref_1">'[6]Cash Leadsheet'!#REF!</definedName>
    <definedName name="Ref_10" localSheetId="3">'[6]Cash Leadsheet'!#REF!</definedName>
    <definedName name="Ref_10">'[6]Cash Leadsheet'!#REF!</definedName>
    <definedName name="Ref_11" localSheetId="3">'[6]Cash Leadsheet'!#REF!</definedName>
    <definedName name="Ref_11">'[6]Cash Leadsheet'!#REF!</definedName>
    <definedName name="Ref_12" localSheetId="3">'[6]Cash Leadsheet'!#REF!</definedName>
    <definedName name="Ref_12">'[6]Cash Leadsheet'!#REF!</definedName>
    <definedName name="Ref_13">'[6]Cash Leadsheet'!#REF!</definedName>
    <definedName name="Ref_14">'[6]Cash Leadsheet'!#REF!</definedName>
    <definedName name="Ref_15">'[6]Cash Leadsheet'!#REF!</definedName>
    <definedName name="Ref_16">'[6]Cash Leadsheet'!#REF!</definedName>
    <definedName name="Ref_17">'[6]Cash Leadsheet'!#REF!</definedName>
    <definedName name="Ref_18">'[6]Cash Leadsheet'!#REF!</definedName>
    <definedName name="Ref_19">'[6]Cash Leadsheet'!#REF!</definedName>
    <definedName name="Ref_2" localSheetId="3">#REF!</definedName>
    <definedName name="Ref_2">#REF!</definedName>
    <definedName name="Ref_20" localSheetId="3">#REF!</definedName>
    <definedName name="Ref_20">#REF!</definedName>
    <definedName name="Ref_21" localSheetId="3">'[6]Cash Leadsheet'!#REF!</definedName>
    <definedName name="Ref_21">'[6]Cash Leadsheet'!#REF!</definedName>
    <definedName name="Ref_22" localSheetId="3">#REF!</definedName>
    <definedName name="Ref_22">#REF!</definedName>
    <definedName name="Ref_23" localSheetId="3">#REF!</definedName>
    <definedName name="Ref_23">#REF!</definedName>
    <definedName name="Ref_24" localSheetId="3">#REF!</definedName>
    <definedName name="Ref_24">#REF!</definedName>
    <definedName name="Ref_25" localSheetId="3">'[6]Cash Leadsheet'!#REF!</definedName>
    <definedName name="Ref_25">'[6]Cash Leadsheet'!#REF!</definedName>
    <definedName name="Ref_26" localSheetId="3">#REF!</definedName>
    <definedName name="Ref_26">#REF!</definedName>
    <definedName name="Ref_27" localSheetId="3">#REF!</definedName>
    <definedName name="Ref_27">#REF!</definedName>
    <definedName name="Ref_28" localSheetId="3">#REF!</definedName>
    <definedName name="Ref_28">#REF!</definedName>
    <definedName name="Ref_29" localSheetId="3">#REF!</definedName>
    <definedName name="Ref_29">#REF!</definedName>
    <definedName name="Ref_3" localSheetId="3">'[6]Cash Leadsheet'!#REF!</definedName>
    <definedName name="Ref_3">'[6]Cash Leadsheet'!#REF!</definedName>
    <definedName name="Ref_30" localSheetId="3">#REF!</definedName>
    <definedName name="Ref_30">#REF!</definedName>
    <definedName name="Ref_31" localSheetId="3">#REF!</definedName>
    <definedName name="Ref_31">#REF!</definedName>
    <definedName name="Ref_32" localSheetId="3">#REF!</definedName>
    <definedName name="Ref_32">#REF!</definedName>
    <definedName name="Ref_33" localSheetId="3">#REF!</definedName>
    <definedName name="Ref_33">#REF!</definedName>
    <definedName name="Ref_34" localSheetId="3">#REF!</definedName>
    <definedName name="Ref_34">#REF!</definedName>
    <definedName name="Ref_35" localSheetId="3">#REF!</definedName>
    <definedName name="Ref_35">#REF!</definedName>
    <definedName name="Ref_36" localSheetId="3">#REF!</definedName>
    <definedName name="Ref_36">#REF!</definedName>
    <definedName name="Ref_37" localSheetId="3">#REF!</definedName>
    <definedName name="Ref_37">#REF!</definedName>
    <definedName name="Ref_38" localSheetId="3">#REF!</definedName>
    <definedName name="Ref_38">#REF!</definedName>
    <definedName name="Ref_39" localSheetId="3">#REF!</definedName>
    <definedName name="Ref_39">#REF!</definedName>
    <definedName name="Ref_4" localSheetId="3">'[6]Cash Leadsheet'!#REF!</definedName>
    <definedName name="Ref_4">'[6]Cash Leadsheet'!#REF!</definedName>
    <definedName name="Ref_5" localSheetId="3">'[6]Cash Leadsheet'!#REF!</definedName>
    <definedName name="Ref_5">'[6]Cash Leadsheet'!#REF!</definedName>
    <definedName name="Ref_6" localSheetId="3">'[6]Cash Leadsheet'!#REF!</definedName>
    <definedName name="Ref_6">'[6]Cash Leadsheet'!#REF!</definedName>
    <definedName name="Ref_7" localSheetId="3">'[6]Cash Leadsheet'!#REF!</definedName>
    <definedName name="Ref_7">'[6]Cash Leadsheet'!#REF!</definedName>
    <definedName name="Ref_8">'[6]Cash Leadsheet'!#REF!</definedName>
    <definedName name="Ref_9">'[6]Cash Leadsheet'!#REF!</definedName>
    <definedName name="RestrictedFundBal" localSheetId="3">#REF!</definedName>
    <definedName name="RestrictedFundBal">#REF!</definedName>
    <definedName name="RestrictedFundsBal" localSheetId="3">#REF!</definedName>
    <definedName name="RestrictedFundsBal">#REF!</definedName>
    <definedName name="RestrictedFundsRev" localSheetId="3">#REF!</definedName>
    <definedName name="RestrictedFundsRev">#REF!</definedName>
    <definedName name="SRECNA" localSheetId="3">#REF!</definedName>
    <definedName name="SRECNA">#REF!</definedName>
    <definedName name="SRECNA_Condenses" localSheetId="3">'[2]Revenues &amp; Expenditures'!#REF!</definedName>
    <definedName name="SRECNA_Condenses">'[2]Revenues &amp; Expenditures'!#REF!</definedName>
    <definedName name="Statement_of_Cash_Flows_1" localSheetId="3">#REF!</definedName>
    <definedName name="Statement_of_Cash_Flows_1">#REF!</definedName>
    <definedName name="Statement_of_Cash_Flows_2" localSheetId="3">#REF!</definedName>
    <definedName name="Statement_of_Cash_Flows_2">#REF!</definedName>
    <definedName name="Statement_of_Cash_Flows_Condensed" localSheetId="3">'[2]Cash Flows'!#REF!</definedName>
    <definedName name="Statement_of_Cash_Flows_Condensed">'[2]Cash Flows'!#REF!</definedName>
    <definedName name="Statement_of_Net_Assets" localSheetId="3">#REF!</definedName>
    <definedName name="Statement_of_Net_Assets">#REF!</definedName>
    <definedName name="Statement_of_Net_Assets_Condensed" localSheetId="3">'[3]Statement of Net Assets'!#REF!</definedName>
    <definedName name="Statement_of_Net_Assets_Condensed">'[3]Statement of Net Assets'!#REF!</definedName>
    <definedName name="TextRefCopy1" localSheetId="3">#REF!</definedName>
    <definedName name="TextRefCopy1">#REF!</definedName>
    <definedName name="TextRefCopy11" localSheetId="3">'[6]Cash Leadsheet'!#REF!</definedName>
    <definedName name="TextRefCopy11">'[6]Cash Leadsheet'!#REF!</definedName>
    <definedName name="TextRefCopy12" localSheetId="3">'[6]Cash Leadsheet'!#REF!</definedName>
    <definedName name="TextRefCopy12">'[6]Cash Leadsheet'!#REF!</definedName>
    <definedName name="TextRefCopy17" localSheetId="3">'[6]Cash Leadsheet'!#REF!</definedName>
    <definedName name="TextRefCopy17">'[6]Cash Leadsheet'!#REF!</definedName>
    <definedName name="TextRefCopy2" localSheetId="3">'[6]Cash Leadsheet'!#REF!</definedName>
    <definedName name="TextRefCopy2">'[6]Cash Leadsheet'!#REF!</definedName>
    <definedName name="TextRefCopy3">'[6]Cash Leadsheet'!#REF!</definedName>
    <definedName name="TextRefCopy5">'[6]Cash Leadsheet'!#REF!</definedName>
    <definedName name="TextRefCopy6">'[6]Cash Leadsheet'!#REF!</definedName>
    <definedName name="TextRefCopyRangeCount" hidden="1">20</definedName>
    <definedName name="Total_Net_Assets">'[3]Statement of Net Assets'!#REF!</definedName>
    <definedName name="totalassets">'[3]Statement of Net Assets'!#REF!</definedName>
    <definedName name="TotalCFExp">'[5]06'!#REF!</definedName>
    <definedName name="TotalDeddirect" localSheetId="3">#REF!</definedName>
    <definedName name="TotalDeddirect">#REF!</definedName>
    <definedName name="totalnetassets" localSheetId="3">'[3]Statement of Net Assets'!#REF!</definedName>
    <definedName name="totalnetassets">'[3]Statement of Net Assets'!#REF!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'[7]EXHIBIT A'!#REF!</definedName>
    <definedName name="XREF_COLUMN_10" hidden="1">'[7]EXHIBIT H'!#REF!</definedName>
    <definedName name="XREF_COLUMN_11" hidden="1">'[7]EXHIBIT I'!#REF!</definedName>
    <definedName name="XREF_COLUMN_12" hidden="1">'[7]EXHIBIT I'!#REF!</definedName>
    <definedName name="XREF_COLUMN_13" hidden="1">'[7]EXHIBIT J'!#REF!</definedName>
    <definedName name="XREF_COLUMN_14" hidden="1">'[7]EXHIBIT I'!#REF!</definedName>
    <definedName name="XREF_COLUMN_15" hidden="1">'[7]EXHIBIT J'!#REF!</definedName>
    <definedName name="XREF_COLUMN_16" hidden="1">'[7]EXHIBIT I'!#REF!</definedName>
    <definedName name="XREF_COLUMN_17" hidden="1">'[7]EXHIBIT J'!#REF!</definedName>
    <definedName name="XREF_COLUMN_2" hidden="1">'[7]EXHIBIT B'!#REF!</definedName>
    <definedName name="XREF_COLUMN_3" hidden="1">'[7]EXHIBIT G'!#REF!</definedName>
    <definedName name="XREF_COLUMN_4" hidden="1">'[7]EXHIBIT H'!#REF!</definedName>
    <definedName name="XREF_COLUMN_5" hidden="1">'[7]EXHIBIT G'!#REF!</definedName>
    <definedName name="XREF_COLUMN_6" hidden="1">'[7]EXHIBIT H'!#REF!</definedName>
    <definedName name="XREF_COLUMN_7" hidden="1">'[7]EXHIBIT G'!#REF!</definedName>
    <definedName name="XREF_COLUMN_8" hidden="1">'[7]EXHIBIT H'!#REF!</definedName>
    <definedName name="XREF_COLUMN_9" hidden="1">'[7]EXHIBIT G'!#REF!</definedName>
    <definedName name="XRefColumnsCount" hidden="1">45</definedName>
    <definedName name="XRefCopy100Row" localSheetId="3" hidden="1">#REF!</definedName>
    <definedName name="XRefCopy100Row" hidden="1">#REF!</definedName>
    <definedName name="XRefCopy101Row" localSheetId="3" hidden="1">#REF!</definedName>
    <definedName name="XRefCopy101Row" hidden="1">#REF!</definedName>
    <definedName name="XRefCopy102Row" localSheetId="3" hidden="1">#REF!</definedName>
    <definedName name="XRefCopy102Row" hidden="1">#REF!</definedName>
    <definedName name="XRefCopy103Row" localSheetId="3" hidden="1">#REF!</definedName>
    <definedName name="XRefCopy103Row" hidden="1">#REF!</definedName>
    <definedName name="XRefCopy104Row" localSheetId="3" hidden="1">#REF!</definedName>
    <definedName name="XRefCopy104Row" hidden="1">#REF!</definedName>
    <definedName name="XRefCopy105Row" localSheetId="3" hidden="1">#REF!</definedName>
    <definedName name="XRefCopy105Row" hidden="1">#REF!</definedName>
    <definedName name="XRefCopy106Row" localSheetId="3" hidden="1">#REF!</definedName>
    <definedName name="XRefCopy106Row" hidden="1">#REF!</definedName>
    <definedName name="XRefCopy107Row" localSheetId="3" hidden="1">#REF!</definedName>
    <definedName name="XRefCopy107Row" hidden="1">#REF!</definedName>
    <definedName name="XRefCopy108Row" localSheetId="3" hidden="1">#REF!</definedName>
    <definedName name="XRefCopy108Row" hidden="1">#REF!</definedName>
    <definedName name="XRefCopy109Row" localSheetId="3" hidden="1">#REF!</definedName>
    <definedName name="XRefCopy109Row" hidden="1">#REF!</definedName>
    <definedName name="XRefCopy10Row" localSheetId="3" hidden="1">#REF!</definedName>
    <definedName name="XRefCopy10Row" hidden="1">#REF!</definedName>
    <definedName name="XRefCopy110Row" localSheetId="3" hidden="1">#REF!</definedName>
    <definedName name="XRefCopy110Row" hidden="1">#REF!</definedName>
    <definedName name="XRefCopy111Row" localSheetId="3" hidden="1">#REF!</definedName>
    <definedName name="XRefCopy111Row" hidden="1">#REF!</definedName>
    <definedName name="XRefCopy112Row" localSheetId="3" hidden="1">#REF!</definedName>
    <definedName name="XRefCopy112Row" hidden="1">#REF!</definedName>
    <definedName name="XRefCopy113Row" localSheetId="3" hidden="1">#REF!</definedName>
    <definedName name="XRefCopy113Row" hidden="1">#REF!</definedName>
    <definedName name="XRefCopy114Row" localSheetId="3" hidden="1">#REF!</definedName>
    <definedName name="XRefCopy114Row" hidden="1">#REF!</definedName>
    <definedName name="XRefCopy115Row" localSheetId="3" hidden="1">#REF!</definedName>
    <definedName name="XRefCopy115Row" hidden="1">#REF!</definedName>
    <definedName name="XRefCopy116Row" localSheetId="3" hidden="1">#REF!</definedName>
    <definedName name="XRefCopy116Row" hidden="1">#REF!</definedName>
    <definedName name="XRefCopy117Row" localSheetId="3" hidden="1">#REF!</definedName>
    <definedName name="XRefCopy117Row" hidden="1">#REF!</definedName>
    <definedName name="XRefCopy118Row" localSheetId="3" hidden="1">#REF!</definedName>
    <definedName name="XRefCopy118Row" hidden="1">#REF!</definedName>
    <definedName name="XRefCopy119Row" localSheetId="3" hidden="1">#REF!</definedName>
    <definedName name="XRefCopy119Row" hidden="1">#REF!</definedName>
    <definedName name="XRefCopy11Row" localSheetId="3" hidden="1">#REF!</definedName>
    <definedName name="XRefCopy11Row" hidden="1">#REF!</definedName>
    <definedName name="XRefCopy120Row" localSheetId="3" hidden="1">#REF!</definedName>
    <definedName name="XRefCopy120Row" hidden="1">#REF!</definedName>
    <definedName name="XRefCopy121Row" localSheetId="3" hidden="1">#REF!</definedName>
    <definedName name="XRefCopy121Row" hidden="1">#REF!</definedName>
    <definedName name="XRefCopy122Row" localSheetId="3" hidden="1">#REF!</definedName>
    <definedName name="XRefCopy122Row" hidden="1">#REF!</definedName>
    <definedName name="XRefCopy123Row" localSheetId="3" hidden="1">#REF!</definedName>
    <definedName name="XRefCopy123Row" hidden="1">#REF!</definedName>
    <definedName name="XRefCopy124Row" localSheetId="3" hidden="1">#REF!</definedName>
    <definedName name="XRefCopy124Row" hidden="1">#REF!</definedName>
    <definedName name="XRefCopy125Row" localSheetId="3" hidden="1">#REF!</definedName>
    <definedName name="XRefCopy125Row" hidden="1">#REF!</definedName>
    <definedName name="XRefCopy126Row" localSheetId="3" hidden="1">#REF!</definedName>
    <definedName name="XRefCopy126Row" hidden="1">#REF!</definedName>
    <definedName name="XRefCopy127Row" localSheetId="3" hidden="1">#REF!</definedName>
    <definedName name="XRefCopy127Row" hidden="1">#REF!</definedName>
    <definedName name="XRefCopy128Row" localSheetId="3" hidden="1">#REF!</definedName>
    <definedName name="XRefCopy128Row" hidden="1">#REF!</definedName>
    <definedName name="XRefCopy129Row" localSheetId="3" hidden="1">#REF!</definedName>
    <definedName name="XRefCopy129Row" hidden="1">#REF!</definedName>
    <definedName name="XRefCopy12Row" localSheetId="3" hidden="1">#REF!</definedName>
    <definedName name="XRefCopy12Row" hidden="1">#REF!</definedName>
    <definedName name="XRefCopy130Row" localSheetId="3" hidden="1">#REF!</definedName>
    <definedName name="XRefCopy130Row" hidden="1">#REF!</definedName>
    <definedName name="XRefCopy131Row" localSheetId="3" hidden="1">#REF!</definedName>
    <definedName name="XRefCopy131Row" hidden="1">#REF!</definedName>
    <definedName name="XRefCopy132Row" localSheetId="3" hidden="1">#REF!</definedName>
    <definedName name="XRefCopy132Row" hidden="1">#REF!</definedName>
    <definedName name="XRefCopy133Row" localSheetId="3" hidden="1">#REF!</definedName>
    <definedName name="XRefCopy133Row" hidden="1">#REF!</definedName>
    <definedName name="XRefCopy134Row" localSheetId="3" hidden="1">#REF!</definedName>
    <definedName name="XRefCopy134Row" hidden="1">#REF!</definedName>
    <definedName name="XRefCopy135Row" localSheetId="3" hidden="1">#REF!</definedName>
    <definedName name="XRefCopy135Row" hidden="1">#REF!</definedName>
    <definedName name="XRefCopy136Row" localSheetId="3" hidden="1">#REF!</definedName>
    <definedName name="XRefCopy136Row" hidden="1">#REF!</definedName>
    <definedName name="XRefCopy137Row" localSheetId="3" hidden="1">#REF!</definedName>
    <definedName name="XRefCopy137Row" hidden="1">#REF!</definedName>
    <definedName name="XRefCopy138Row" localSheetId="3" hidden="1">#REF!</definedName>
    <definedName name="XRefCopy138Row" hidden="1">#REF!</definedName>
    <definedName name="XRefCopy139Row" localSheetId="3" hidden="1">#REF!</definedName>
    <definedName name="XRefCopy139Row" hidden="1">#REF!</definedName>
    <definedName name="XRefCopy13Row" localSheetId="3" hidden="1">#REF!</definedName>
    <definedName name="XRefCopy13Row" hidden="1">#REF!</definedName>
    <definedName name="XRefCopy140Row" localSheetId="3" hidden="1">#REF!</definedName>
    <definedName name="XRefCopy140Row" hidden="1">#REF!</definedName>
    <definedName name="XRefCopy141Row" localSheetId="3" hidden="1">#REF!</definedName>
    <definedName name="XRefCopy141Row" hidden="1">#REF!</definedName>
    <definedName name="XRefCopy142Row" localSheetId="3" hidden="1">[7]XREF!#REF!</definedName>
    <definedName name="XRefCopy142Row" hidden="1">[7]XREF!#REF!</definedName>
    <definedName name="XRefCopy143Row" localSheetId="3" hidden="1">[7]XREF!#REF!</definedName>
    <definedName name="XRefCopy143Row" hidden="1">[7]XREF!#REF!</definedName>
    <definedName name="XRefCopy145Row" localSheetId="3" hidden="1">[7]XREF!#REF!</definedName>
    <definedName name="XRefCopy145Row" hidden="1">[7]XREF!#REF!</definedName>
    <definedName name="XRefCopy146Row" localSheetId="3" hidden="1">[7]XREF!#REF!</definedName>
    <definedName name="XRefCopy146Row" hidden="1">[7]XREF!#REF!</definedName>
    <definedName name="XRefCopy149Row" hidden="1">[7]XREF!#REF!</definedName>
    <definedName name="XRefCopy14Row" localSheetId="3" hidden="1">#REF!</definedName>
    <definedName name="XRefCopy14Row" hidden="1">#REF!</definedName>
    <definedName name="XRefCopy151Row" localSheetId="3" hidden="1">[7]XREF!#REF!</definedName>
    <definedName name="XRefCopy151Row" hidden="1">[7]XREF!#REF!</definedName>
    <definedName name="XRefCopy152Row" hidden="1">[7]XREF!#REF!</definedName>
    <definedName name="XRefCopy155Row" hidden="1">[7]XREF!#REF!</definedName>
    <definedName name="XRefCopy156Row" hidden="1">[7]XREF!#REF!</definedName>
    <definedName name="XRefCopy159Row" hidden="1">[7]XREF!#REF!</definedName>
    <definedName name="XRefCopy15Row" localSheetId="3" hidden="1">#REF!</definedName>
    <definedName name="XRefCopy15Row" hidden="1">#REF!</definedName>
    <definedName name="XRefCopy161Row" localSheetId="3" hidden="1">[7]XREF!#REF!</definedName>
    <definedName name="XRefCopy161Row" hidden="1">[7]XREF!#REF!</definedName>
    <definedName name="XRefCopy163Row" hidden="1">[7]XREF!#REF!</definedName>
    <definedName name="XRefCopy165Row" hidden="1">[7]XREF!#REF!</definedName>
    <definedName name="XRefCopy167Row" hidden="1">[7]XREF!#REF!</definedName>
    <definedName name="XRefCopy169Row" hidden="1">[7]XREF!#REF!</definedName>
    <definedName name="XRefCopy16Row" localSheetId="3" hidden="1">#REF!</definedName>
    <definedName name="XRefCopy16Row" hidden="1">#REF!</definedName>
    <definedName name="XRefCopy171Row" localSheetId="3" hidden="1">[7]XREF!#REF!</definedName>
    <definedName name="XRefCopy171Row" hidden="1">[7]XREF!#REF!</definedName>
    <definedName name="XRefCopy174Row" hidden="1">[7]XREF!#REF!</definedName>
    <definedName name="XRefCopy176Row" hidden="1">[7]XREF!#REF!</definedName>
    <definedName name="XRefCopy177Row" hidden="1">[7]XREF!#REF!</definedName>
    <definedName name="XRefCopy178Row" hidden="1">[7]XREF!#REF!</definedName>
    <definedName name="XRefCopy17Row" localSheetId="3" hidden="1">#REF!</definedName>
    <definedName name="XRefCopy17Row" hidden="1">#REF!</definedName>
    <definedName name="XRefCopy18Row" localSheetId="3" hidden="1">#REF!</definedName>
    <definedName name="XRefCopy18Row" hidden="1">#REF!</definedName>
    <definedName name="XRefCopy19Row" localSheetId="3" hidden="1">#REF!</definedName>
    <definedName name="XRefCopy19Row" hidden="1">#REF!</definedName>
    <definedName name="XRefCopy1Row" localSheetId="3" hidden="1">#REF!</definedName>
    <definedName name="XRefCopy1Row" hidden="1">#REF!</definedName>
    <definedName name="XRefCopy20Row" localSheetId="3" hidden="1">#REF!</definedName>
    <definedName name="XRefCopy20Row" hidden="1">#REF!</definedName>
    <definedName name="XRefCopy21Row" localSheetId="3" hidden="1">#REF!</definedName>
    <definedName name="XRefCopy21Row" hidden="1">#REF!</definedName>
    <definedName name="XRefCopy22Row" localSheetId="3" hidden="1">#REF!</definedName>
    <definedName name="XRefCopy22Row" hidden="1">#REF!</definedName>
    <definedName name="XRefCopy23Row" localSheetId="3" hidden="1">#REF!</definedName>
    <definedName name="XRefCopy23Row" hidden="1">#REF!</definedName>
    <definedName name="XRefCopy24Row" localSheetId="3" hidden="1">#REF!</definedName>
    <definedName name="XRefCopy24Row" hidden="1">#REF!</definedName>
    <definedName name="XRefCopy25Row" localSheetId="3" hidden="1">#REF!</definedName>
    <definedName name="XRefCopy25Row" hidden="1">#REF!</definedName>
    <definedName name="XRefCopy26Row" localSheetId="3" hidden="1">#REF!</definedName>
    <definedName name="XRefCopy26Row" hidden="1">#REF!</definedName>
    <definedName name="XRefCopy27Row" localSheetId="3" hidden="1">#REF!</definedName>
    <definedName name="XRefCopy27Row" hidden="1">#REF!</definedName>
    <definedName name="XRefCopy28Row" localSheetId="3" hidden="1">#REF!</definedName>
    <definedName name="XRefCopy28Row" hidden="1">#REF!</definedName>
    <definedName name="XRefCopy29Row" localSheetId="3" hidden="1">#REF!</definedName>
    <definedName name="XRefCopy29Row" hidden="1">#REF!</definedName>
    <definedName name="XRefCopy2Row" localSheetId="3" hidden="1">#REF!</definedName>
    <definedName name="XRefCopy2Row" hidden="1">#REF!</definedName>
    <definedName name="XRefCopy30Row" localSheetId="3" hidden="1">#REF!</definedName>
    <definedName name="XRefCopy30Row" hidden="1">#REF!</definedName>
    <definedName name="XRefCopy31Row" localSheetId="3" hidden="1">#REF!</definedName>
    <definedName name="XRefCopy31Row" hidden="1">#REF!</definedName>
    <definedName name="XRefCopy32Row" localSheetId="3" hidden="1">#REF!</definedName>
    <definedName name="XRefCopy32Row" hidden="1">#REF!</definedName>
    <definedName name="XRefCopy33Row" localSheetId="3" hidden="1">#REF!</definedName>
    <definedName name="XRefCopy33Row" hidden="1">#REF!</definedName>
    <definedName name="XRefCopy34Row" localSheetId="3" hidden="1">#REF!</definedName>
    <definedName name="XRefCopy34Row" hidden="1">#REF!</definedName>
    <definedName name="XRefCopy35Row" localSheetId="3" hidden="1">#REF!</definedName>
    <definedName name="XRefCopy35Row" hidden="1">#REF!</definedName>
    <definedName name="XRefCopy36Row" localSheetId="3" hidden="1">#REF!</definedName>
    <definedName name="XRefCopy36Row" hidden="1">#REF!</definedName>
    <definedName name="XRefCopy37Row" localSheetId="3" hidden="1">#REF!</definedName>
    <definedName name="XRefCopy37Row" hidden="1">#REF!</definedName>
    <definedName name="XRefCopy38Row" localSheetId="3" hidden="1">#REF!</definedName>
    <definedName name="XRefCopy38Row" hidden="1">#REF!</definedName>
    <definedName name="XRefCopy39Row" localSheetId="3" hidden="1">#REF!</definedName>
    <definedName name="XRefCopy39Row" hidden="1">#REF!</definedName>
    <definedName name="XRefCopy3Row" localSheetId="3" hidden="1">#REF!</definedName>
    <definedName name="XRefCopy3Row" hidden="1">#REF!</definedName>
    <definedName name="XRefCopy40Row" localSheetId="3" hidden="1">#REF!</definedName>
    <definedName name="XRefCopy40Row" hidden="1">#REF!</definedName>
    <definedName name="XRefCopy41Row" localSheetId="3" hidden="1">#REF!</definedName>
    <definedName name="XRefCopy41Row" hidden="1">#REF!</definedName>
    <definedName name="XRefCopy42Row" localSheetId="3" hidden="1">#REF!</definedName>
    <definedName name="XRefCopy42Row" hidden="1">#REF!</definedName>
    <definedName name="XRefCopy43Row" localSheetId="3" hidden="1">#REF!</definedName>
    <definedName name="XRefCopy43Row" hidden="1">#REF!</definedName>
    <definedName name="XRefCopy44Row" localSheetId="3" hidden="1">#REF!</definedName>
    <definedName name="XRefCopy44Row" hidden="1">#REF!</definedName>
    <definedName name="XRefCopy45Row" localSheetId="3" hidden="1">#REF!</definedName>
    <definedName name="XRefCopy45Row" hidden="1">#REF!</definedName>
    <definedName name="XRefCopy46Row" localSheetId="3" hidden="1">#REF!</definedName>
    <definedName name="XRefCopy46Row" hidden="1">#REF!</definedName>
    <definedName name="XRefCopy47Row" localSheetId="3" hidden="1">#REF!</definedName>
    <definedName name="XRefCopy47Row" hidden="1">#REF!</definedName>
    <definedName name="XRefCopy48Row" localSheetId="3" hidden="1">#REF!</definedName>
    <definedName name="XRefCopy48Row" hidden="1">#REF!</definedName>
    <definedName name="XRefCopy49Row" localSheetId="3" hidden="1">#REF!</definedName>
    <definedName name="XRefCopy49Row" hidden="1">#REF!</definedName>
    <definedName name="XRefCopy4Row" localSheetId="3" hidden="1">#REF!</definedName>
    <definedName name="XRefCopy4Row" hidden="1">#REF!</definedName>
    <definedName name="XRefCopy50Row" localSheetId="3" hidden="1">#REF!</definedName>
    <definedName name="XRefCopy50Row" hidden="1">#REF!</definedName>
    <definedName name="XRefCopy51Row" localSheetId="3" hidden="1">#REF!</definedName>
    <definedName name="XRefCopy51Row" hidden="1">#REF!</definedName>
    <definedName name="XRefCopy52Row" localSheetId="3" hidden="1">#REF!</definedName>
    <definedName name="XRefCopy52Row" hidden="1">#REF!</definedName>
    <definedName name="XRefCopy53Row" localSheetId="3" hidden="1">#REF!</definedName>
    <definedName name="XRefCopy53Row" hidden="1">#REF!</definedName>
    <definedName name="XRefCopy54Row" localSheetId="3" hidden="1">#REF!</definedName>
    <definedName name="XRefCopy54Row" hidden="1">#REF!</definedName>
    <definedName name="XRefCopy55Row" localSheetId="3" hidden="1">#REF!</definedName>
    <definedName name="XRefCopy55Row" hidden="1">#REF!</definedName>
    <definedName name="XRefCopy56Row" localSheetId="3" hidden="1">#REF!</definedName>
    <definedName name="XRefCopy56Row" hidden="1">#REF!</definedName>
    <definedName name="XRefCopy57Row" localSheetId="3" hidden="1">#REF!</definedName>
    <definedName name="XRefCopy57Row" hidden="1">#REF!</definedName>
    <definedName name="XRefCopy58Row" localSheetId="3" hidden="1">#REF!</definedName>
    <definedName name="XRefCopy58Row" hidden="1">#REF!</definedName>
    <definedName name="XRefCopy59Row" localSheetId="3" hidden="1">#REF!</definedName>
    <definedName name="XRefCopy59Row" hidden="1">#REF!</definedName>
    <definedName name="XRefCopy5Row" localSheetId="3" hidden="1">#REF!</definedName>
    <definedName name="XRefCopy5Row" hidden="1">#REF!</definedName>
    <definedName name="XRefCopy60Row" localSheetId="3" hidden="1">#REF!</definedName>
    <definedName name="XRefCopy60Row" hidden="1">#REF!</definedName>
    <definedName name="XRefCopy61Row" localSheetId="3" hidden="1">#REF!</definedName>
    <definedName name="XRefCopy61Row" hidden="1">#REF!</definedName>
    <definedName name="XRefCopy62Row" localSheetId="3" hidden="1">#REF!</definedName>
    <definedName name="XRefCopy62Row" hidden="1">#REF!</definedName>
    <definedName name="XRefCopy63Row" localSheetId="3" hidden="1">#REF!</definedName>
    <definedName name="XRefCopy63Row" hidden="1">#REF!</definedName>
    <definedName name="XRefCopy64Row" localSheetId="3" hidden="1">#REF!</definedName>
    <definedName name="XRefCopy64Row" hidden="1">#REF!</definedName>
    <definedName name="XRefCopy65Row" localSheetId="3" hidden="1">#REF!</definedName>
    <definedName name="XRefCopy65Row" hidden="1">#REF!</definedName>
    <definedName name="XRefCopy66Row" localSheetId="3" hidden="1">#REF!</definedName>
    <definedName name="XRefCopy66Row" hidden="1">#REF!</definedName>
    <definedName name="XRefCopy67Row" localSheetId="3" hidden="1">#REF!</definedName>
    <definedName name="XRefCopy67Row" hidden="1">#REF!</definedName>
    <definedName name="XRefCopy68Row" localSheetId="3" hidden="1">#REF!</definedName>
    <definedName name="XRefCopy68Row" hidden="1">#REF!</definedName>
    <definedName name="XRefCopy69Row" localSheetId="3" hidden="1">#REF!</definedName>
    <definedName name="XRefCopy69Row" hidden="1">#REF!</definedName>
    <definedName name="XRefCopy6Row" localSheetId="3" hidden="1">#REF!</definedName>
    <definedName name="XRefCopy6Row" hidden="1">#REF!</definedName>
    <definedName name="XRefCopy70Row" localSheetId="3" hidden="1">#REF!</definedName>
    <definedName name="XRefCopy70Row" hidden="1">#REF!</definedName>
    <definedName name="XRefCopy71Row" localSheetId="3" hidden="1">#REF!</definedName>
    <definedName name="XRefCopy71Row" hidden="1">#REF!</definedName>
    <definedName name="XRefCopy72Row" localSheetId="3" hidden="1">#REF!</definedName>
    <definedName name="XRefCopy72Row" hidden="1">#REF!</definedName>
    <definedName name="XRefCopy73Row" localSheetId="3" hidden="1">#REF!</definedName>
    <definedName name="XRefCopy73Row" hidden="1">#REF!</definedName>
    <definedName name="XRefCopy74Row" localSheetId="3" hidden="1">#REF!</definedName>
    <definedName name="XRefCopy74Row" hidden="1">#REF!</definedName>
    <definedName name="XRefCopy75Row" localSheetId="3" hidden="1">#REF!</definedName>
    <definedName name="XRefCopy75Row" hidden="1">#REF!</definedName>
    <definedName name="XRefCopy76Row" localSheetId="3" hidden="1">#REF!</definedName>
    <definedName name="XRefCopy76Row" hidden="1">#REF!</definedName>
    <definedName name="XRefCopy77Row" localSheetId="3" hidden="1">#REF!</definedName>
    <definedName name="XRefCopy77Row" hidden="1">#REF!</definedName>
    <definedName name="XRefCopy78Row" localSheetId="3" hidden="1">#REF!</definedName>
    <definedName name="XRefCopy78Row" hidden="1">#REF!</definedName>
    <definedName name="XRefCopy79Row" localSheetId="3" hidden="1">#REF!</definedName>
    <definedName name="XRefCopy79Row" hidden="1">#REF!</definedName>
    <definedName name="XRefCopy7Row" localSheetId="3" hidden="1">#REF!</definedName>
    <definedName name="XRefCopy7Row" hidden="1">#REF!</definedName>
    <definedName name="XRefCopy80Row" localSheetId="3" hidden="1">#REF!</definedName>
    <definedName name="XRefCopy80Row" hidden="1">#REF!</definedName>
    <definedName name="XRefCopy81Row" localSheetId="3" hidden="1">#REF!</definedName>
    <definedName name="XRefCopy81Row" hidden="1">#REF!</definedName>
    <definedName name="XRefCopy82Row" localSheetId="3" hidden="1">#REF!</definedName>
    <definedName name="XRefCopy82Row" hidden="1">#REF!</definedName>
    <definedName name="XRefCopy83Row" localSheetId="3" hidden="1">#REF!</definedName>
    <definedName name="XRefCopy83Row" hidden="1">#REF!</definedName>
    <definedName name="XRefCopy84Row" localSheetId="3" hidden="1">#REF!</definedName>
    <definedName name="XRefCopy84Row" hidden="1">#REF!</definedName>
    <definedName name="XRefCopy85Row" localSheetId="3" hidden="1">#REF!</definedName>
    <definedName name="XRefCopy85Row" hidden="1">#REF!</definedName>
    <definedName name="XRefCopy86Row" localSheetId="3" hidden="1">#REF!</definedName>
    <definedName name="XRefCopy86Row" hidden="1">#REF!</definedName>
    <definedName name="XRefCopy87Row" localSheetId="3" hidden="1">#REF!</definedName>
    <definedName name="XRefCopy87Row" hidden="1">#REF!</definedName>
    <definedName name="XRefCopy88Row" localSheetId="3" hidden="1">#REF!</definedName>
    <definedName name="XRefCopy88Row" hidden="1">#REF!</definedName>
    <definedName name="XRefCopy89Row" localSheetId="3" hidden="1">#REF!</definedName>
    <definedName name="XRefCopy89Row" hidden="1">#REF!</definedName>
    <definedName name="XRefCopy8Row" localSheetId="3" hidden="1">#REF!</definedName>
    <definedName name="XRefCopy8Row" hidden="1">#REF!</definedName>
    <definedName name="XRefCopy90Row" localSheetId="3" hidden="1">#REF!</definedName>
    <definedName name="XRefCopy90Row" hidden="1">#REF!</definedName>
    <definedName name="XRefCopy91Row" localSheetId="3" hidden="1">#REF!</definedName>
    <definedName name="XRefCopy91Row" hidden="1">#REF!</definedName>
    <definedName name="XRefCopy92Row" localSheetId="3" hidden="1">#REF!</definedName>
    <definedName name="XRefCopy92Row" hidden="1">#REF!</definedName>
    <definedName name="XRefCopy93Row" localSheetId="3" hidden="1">#REF!</definedName>
    <definedName name="XRefCopy93Row" hidden="1">#REF!</definedName>
    <definedName name="XRefCopy94Row" localSheetId="3" hidden="1">#REF!</definedName>
    <definedName name="XRefCopy94Row" hidden="1">#REF!</definedName>
    <definedName name="XRefCopy95Row" localSheetId="3" hidden="1">#REF!</definedName>
    <definedName name="XRefCopy95Row" hidden="1">#REF!</definedName>
    <definedName name="XRefCopy96Row" localSheetId="3" hidden="1">#REF!</definedName>
    <definedName name="XRefCopy96Row" hidden="1">#REF!</definedName>
    <definedName name="XRefCopy97Row" localSheetId="3" hidden="1">#REF!</definedName>
    <definedName name="XRefCopy97Row" hidden="1">#REF!</definedName>
    <definedName name="XRefCopy98Row" localSheetId="3" hidden="1">#REF!</definedName>
    <definedName name="XRefCopy98Row" hidden="1">#REF!</definedName>
    <definedName name="XRefCopy99Row" localSheetId="3" hidden="1">#REF!</definedName>
    <definedName name="XRefCopy99Row" hidden="1">#REF!</definedName>
    <definedName name="XRefCopy9Row" localSheetId="3" hidden="1">#REF!</definedName>
    <definedName name="XRefCopy9Row" hidden="1">#REF!</definedName>
    <definedName name="XRefCopyRangeCount" hidden="1">186</definedName>
    <definedName name="XRefPaste100Row" localSheetId="3" hidden="1">#REF!</definedName>
    <definedName name="XRefPaste100Row" hidden="1">#REF!</definedName>
    <definedName name="XRefPaste101Row" localSheetId="3" hidden="1">#REF!</definedName>
    <definedName name="XRefPaste101Row" hidden="1">#REF!</definedName>
    <definedName name="XRefPaste102Row" localSheetId="3" hidden="1">#REF!</definedName>
    <definedName name="XRefPaste102Row" hidden="1">#REF!</definedName>
    <definedName name="XRefPaste103Row" localSheetId="3" hidden="1">#REF!</definedName>
    <definedName name="XRefPaste103Row" hidden="1">#REF!</definedName>
    <definedName name="XRefPaste104Row" localSheetId="3" hidden="1">#REF!</definedName>
    <definedName name="XRefPaste104Row" hidden="1">#REF!</definedName>
    <definedName name="XRefPaste105Row" localSheetId="3" hidden="1">#REF!</definedName>
    <definedName name="XRefPaste105Row" hidden="1">#REF!</definedName>
    <definedName name="XRefPaste106Row" localSheetId="3" hidden="1">#REF!</definedName>
    <definedName name="XRefPaste106Row" hidden="1">#REF!</definedName>
    <definedName name="XRefPaste107Row" localSheetId="3" hidden="1">#REF!</definedName>
    <definedName name="XRefPaste107Row" hidden="1">#REF!</definedName>
    <definedName name="XRefPaste108Row" localSheetId="3" hidden="1">#REF!</definedName>
    <definedName name="XRefPaste108Row" hidden="1">#REF!</definedName>
    <definedName name="XRefPaste109Row" localSheetId="3" hidden="1">#REF!</definedName>
    <definedName name="XRefPaste109Row" hidden="1">#REF!</definedName>
    <definedName name="XRefPaste10Row" localSheetId="3" hidden="1">#REF!</definedName>
    <definedName name="XRefPaste10Row" hidden="1">#REF!</definedName>
    <definedName name="XRefPaste110Row" localSheetId="3" hidden="1">#REF!</definedName>
    <definedName name="XRefPaste110Row" hidden="1">#REF!</definedName>
    <definedName name="XRefPaste111Row" localSheetId="3" hidden="1">#REF!</definedName>
    <definedName name="XRefPaste111Row" hidden="1">#REF!</definedName>
    <definedName name="XRefPaste112Row" localSheetId="3" hidden="1">#REF!</definedName>
    <definedName name="XRefPaste112Row" hidden="1">#REF!</definedName>
    <definedName name="XRefPaste113Row" localSheetId="3" hidden="1">#REF!</definedName>
    <definedName name="XRefPaste113Row" hidden="1">#REF!</definedName>
    <definedName name="XRefPaste114Row" localSheetId="3" hidden="1">#REF!</definedName>
    <definedName name="XRefPaste114Row" hidden="1">#REF!</definedName>
    <definedName name="XRefPaste115Row" localSheetId="3" hidden="1">#REF!</definedName>
    <definedName name="XRefPaste115Row" hidden="1">#REF!</definedName>
    <definedName name="XRefPaste116Row" localSheetId="3" hidden="1">#REF!</definedName>
    <definedName name="XRefPaste116Row" hidden="1">#REF!</definedName>
    <definedName name="XRefPaste117Row" localSheetId="3" hidden="1">#REF!</definedName>
    <definedName name="XRefPaste117Row" hidden="1">#REF!</definedName>
    <definedName name="XRefPaste118Row" localSheetId="3" hidden="1">#REF!</definedName>
    <definedName name="XRefPaste118Row" hidden="1">#REF!</definedName>
    <definedName name="XRefPaste119Row" localSheetId="3" hidden="1">#REF!</definedName>
    <definedName name="XRefPaste119Row" hidden="1">#REF!</definedName>
    <definedName name="XRefPaste11Row" localSheetId="3" hidden="1">#REF!</definedName>
    <definedName name="XRefPaste11Row" hidden="1">#REF!</definedName>
    <definedName name="XRefPaste120Row" localSheetId="3" hidden="1">#REF!</definedName>
    <definedName name="XRefPaste120Row" hidden="1">#REF!</definedName>
    <definedName name="XRefPaste121Row" localSheetId="3" hidden="1">#REF!</definedName>
    <definedName name="XRefPaste121Row" hidden="1">#REF!</definedName>
    <definedName name="XRefPaste122Row" localSheetId="3" hidden="1">#REF!</definedName>
    <definedName name="XRefPaste122Row" hidden="1">#REF!</definedName>
    <definedName name="XRefPaste123Row" localSheetId="3" hidden="1">#REF!</definedName>
    <definedName name="XRefPaste123Row" hidden="1">#REF!</definedName>
    <definedName name="XRefPaste124Row" localSheetId="3" hidden="1">#REF!</definedName>
    <definedName name="XRefPaste124Row" hidden="1">#REF!</definedName>
    <definedName name="XRefPaste125Row" localSheetId="3" hidden="1">#REF!</definedName>
    <definedName name="XRefPaste125Row" hidden="1">#REF!</definedName>
    <definedName name="XRefPaste126Row" localSheetId="3" hidden="1">#REF!</definedName>
    <definedName name="XRefPaste126Row" hidden="1">#REF!</definedName>
    <definedName name="XRefPaste127Row" localSheetId="3" hidden="1">#REF!</definedName>
    <definedName name="XRefPaste127Row" hidden="1">#REF!</definedName>
    <definedName name="XRefPaste128Row" localSheetId="3" hidden="1">#REF!</definedName>
    <definedName name="XRefPaste128Row" hidden="1">#REF!</definedName>
    <definedName name="XRefPaste129Row" localSheetId="3" hidden="1">#REF!</definedName>
    <definedName name="XRefPaste129Row" hidden="1">#REF!</definedName>
    <definedName name="XRefPaste12Row" localSheetId="3" hidden="1">#REF!</definedName>
    <definedName name="XRefPaste12Row" hidden="1">#REF!</definedName>
    <definedName name="XRefPaste130Row" localSheetId="3" hidden="1">#REF!</definedName>
    <definedName name="XRefPaste130Row" hidden="1">#REF!</definedName>
    <definedName name="XRefPaste131Row" localSheetId="3" hidden="1">#REF!</definedName>
    <definedName name="XRefPaste131Row" hidden="1">#REF!</definedName>
    <definedName name="XRefPaste132Row" localSheetId="3" hidden="1">#REF!</definedName>
    <definedName name="XRefPaste132Row" hidden="1">#REF!</definedName>
    <definedName name="XRefPaste133Row" localSheetId="3" hidden="1">#REF!</definedName>
    <definedName name="XRefPaste133Row" hidden="1">#REF!</definedName>
    <definedName name="XRefPaste134Row" localSheetId="3" hidden="1">#REF!</definedName>
    <definedName name="XRefPaste134Row" hidden="1">#REF!</definedName>
    <definedName name="XRefPaste135Row" localSheetId="3" hidden="1">#REF!</definedName>
    <definedName name="XRefPaste135Row" hidden="1">#REF!</definedName>
    <definedName name="XRefPaste136Row" localSheetId="3" hidden="1">#REF!</definedName>
    <definedName name="XRefPaste136Row" hidden="1">#REF!</definedName>
    <definedName name="XRefPaste137Row" localSheetId="3" hidden="1">#REF!</definedName>
    <definedName name="XRefPaste137Row" hidden="1">#REF!</definedName>
    <definedName name="XRefPaste138Row" localSheetId="3" hidden="1">#REF!</definedName>
    <definedName name="XRefPaste138Row" hidden="1">#REF!</definedName>
    <definedName name="XRefPaste139Row" localSheetId="3" hidden="1">#REF!</definedName>
    <definedName name="XRefPaste139Row" hidden="1">#REF!</definedName>
    <definedName name="XRefPaste13Row" localSheetId="3" hidden="1">#REF!</definedName>
    <definedName name="XRefPaste13Row" hidden="1">#REF!</definedName>
    <definedName name="XRefPaste140Row" localSheetId="3" hidden="1">#REF!</definedName>
    <definedName name="XRefPaste140Row" hidden="1">#REF!</definedName>
    <definedName name="XRefPaste141Row" localSheetId="3" hidden="1">#REF!</definedName>
    <definedName name="XRefPaste141Row" hidden="1">#REF!</definedName>
    <definedName name="XRefPaste142Row" localSheetId="3" hidden="1">#REF!</definedName>
    <definedName name="XRefPaste142Row" hidden="1">#REF!</definedName>
    <definedName name="XRefPaste143Row" localSheetId="3" hidden="1">#REF!</definedName>
    <definedName name="XRefPaste143Row" hidden="1">#REF!</definedName>
    <definedName name="XRefPaste144Row" localSheetId="3" hidden="1">#REF!</definedName>
    <definedName name="XRefPaste144Row" hidden="1">#REF!</definedName>
    <definedName name="XRefPaste145Row" localSheetId="3" hidden="1">#REF!</definedName>
    <definedName name="XRefPaste145Row" hidden="1">#REF!</definedName>
    <definedName name="XRefPaste146Row" localSheetId="3" hidden="1">#REF!</definedName>
    <definedName name="XRefPaste146Row" hidden="1">#REF!</definedName>
    <definedName name="XRefPaste147Row" localSheetId="3" hidden="1">#REF!</definedName>
    <definedName name="XRefPaste147Row" hidden="1">#REF!</definedName>
    <definedName name="XRefPaste148Row" localSheetId="3" hidden="1">#REF!</definedName>
    <definedName name="XRefPaste148Row" hidden="1">#REF!</definedName>
    <definedName name="XRefPaste149Row" localSheetId="3" hidden="1">#REF!</definedName>
    <definedName name="XRefPaste149Row" hidden="1">#REF!</definedName>
    <definedName name="XRefPaste14Row" localSheetId="3" hidden="1">#REF!</definedName>
    <definedName name="XRefPaste14Row" hidden="1">#REF!</definedName>
    <definedName name="XRefPaste150Row" localSheetId="3" hidden="1">#REF!</definedName>
    <definedName name="XRefPaste150Row" hidden="1">#REF!</definedName>
    <definedName name="XRefPaste151Row" localSheetId="3" hidden="1">#REF!</definedName>
    <definedName name="XRefPaste151Row" hidden="1">#REF!</definedName>
    <definedName name="XRefPaste152Row" localSheetId="3" hidden="1">#REF!</definedName>
    <definedName name="XRefPaste152Row" hidden="1">#REF!</definedName>
    <definedName name="XRefPaste153Row" localSheetId="3" hidden="1">#REF!</definedName>
    <definedName name="XRefPaste153Row" hidden="1">#REF!</definedName>
    <definedName name="XRefPaste154Row" localSheetId="3" hidden="1">#REF!</definedName>
    <definedName name="XRefPaste154Row" hidden="1">#REF!</definedName>
    <definedName name="XRefPaste155Row" localSheetId="3" hidden="1">#REF!</definedName>
    <definedName name="XRefPaste155Row" hidden="1">#REF!</definedName>
    <definedName name="XRefPaste156Row" localSheetId="3" hidden="1">#REF!</definedName>
    <definedName name="XRefPaste156Row" hidden="1">#REF!</definedName>
    <definedName name="XRefPaste157Row" localSheetId="3" hidden="1">#REF!</definedName>
    <definedName name="XRefPaste157Row" hidden="1">#REF!</definedName>
    <definedName name="XRefPaste158Row" localSheetId="3" hidden="1">#REF!</definedName>
    <definedName name="XRefPaste158Row" hidden="1">#REF!</definedName>
    <definedName name="XRefPaste159Row" localSheetId="3" hidden="1">#REF!</definedName>
    <definedName name="XRefPaste159Row" hidden="1">#REF!</definedName>
    <definedName name="XRefPaste15Row" localSheetId="3" hidden="1">#REF!</definedName>
    <definedName name="XRefPaste15Row" hidden="1">#REF!</definedName>
    <definedName name="XRefPaste160Row" localSheetId="3" hidden="1">#REF!</definedName>
    <definedName name="XRefPaste160Row" hidden="1">#REF!</definedName>
    <definedName name="XRefPaste161Row" localSheetId="3" hidden="1">#REF!</definedName>
    <definedName name="XRefPaste161Row" hidden="1">#REF!</definedName>
    <definedName name="XRefPaste162Row" localSheetId="3" hidden="1">#REF!</definedName>
    <definedName name="XRefPaste162Row" hidden="1">#REF!</definedName>
    <definedName name="XRefPaste163Row" localSheetId="3" hidden="1">#REF!</definedName>
    <definedName name="XRefPaste163Row" hidden="1">#REF!</definedName>
    <definedName name="XRefPaste164Row" localSheetId="3" hidden="1">#REF!</definedName>
    <definedName name="XRefPaste164Row" hidden="1">#REF!</definedName>
    <definedName name="XRefPaste165Row" localSheetId="3" hidden="1">#REF!</definedName>
    <definedName name="XRefPaste165Row" hidden="1">#REF!</definedName>
    <definedName name="XRefPaste166Row" localSheetId="3" hidden="1">#REF!</definedName>
    <definedName name="XRefPaste166Row" hidden="1">#REF!</definedName>
    <definedName name="XRefPaste167Row" localSheetId="3" hidden="1">#REF!</definedName>
    <definedName name="XRefPaste167Row" hidden="1">#REF!</definedName>
    <definedName name="XRefPaste168Row" localSheetId="3" hidden="1">#REF!</definedName>
    <definedName name="XRefPaste168Row" hidden="1">#REF!</definedName>
    <definedName name="XRefPaste169Row" localSheetId="3" hidden="1">#REF!</definedName>
    <definedName name="XRefPaste169Row" hidden="1">#REF!</definedName>
    <definedName name="XRefPaste16Row" localSheetId="3" hidden="1">#REF!</definedName>
    <definedName name="XRefPaste16Row" hidden="1">#REF!</definedName>
    <definedName name="XRefPaste170Row" localSheetId="3" hidden="1">#REF!</definedName>
    <definedName name="XRefPaste170Row" hidden="1">#REF!</definedName>
    <definedName name="XRefPaste171Row" localSheetId="3" hidden="1">#REF!</definedName>
    <definedName name="XRefPaste171Row" hidden="1">#REF!</definedName>
    <definedName name="XRefPaste172Row" localSheetId="3" hidden="1">#REF!</definedName>
    <definedName name="XRefPaste172Row" hidden="1">#REF!</definedName>
    <definedName name="XRefPaste173Row" localSheetId="3" hidden="1">#REF!</definedName>
    <definedName name="XRefPaste173Row" hidden="1">#REF!</definedName>
    <definedName name="XRefPaste174Row" localSheetId="3" hidden="1">#REF!</definedName>
    <definedName name="XRefPaste174Row" hidden="1">#REF!</definedName>
    <definedName name="XRefPaste175Row" localSheetId="3" hidden="1">#REF!</definedName>
    <definedName name="XRefPaste175Row" hidden="1">#REF!</definedName>
    <definedName name="XRefPaste176Row" localSheetId="3" hidden="1">#REF!</definedName>
    <definedName name="XRefPaste176Row" hidden="1">#REF!</definedName>
    <definedName name="XRefPaste177Row" localSheetId="3" hidden="1">#REF!</definedName>
    <definedName name="XRefPaste177Row" hidden="1">#REF!</definedName>
    <definedName name="XRefPaste178Row" localSheetId="3" hidden="1">#REF!</definedName>
    <definedName name="XRefPaste178Row" hidden="1">#REF!</definedName>
    <definedName name="XRefPaste179Row" localSheetId="3" hidden="1">#REF!</definedName>
    <definedName name="XRefPaste179Row" hidden="1">#REF!</definedName>
    <definedName name="XRefPaste17Row" localSheetId="3" hidden="1">#REF!</definedName>
    <definedName name="XRefPaste17Row" hidden="1">#REF!</definedName>
    <definedName name="XRefPaste180Row" localSheetId="3" hidden="1">#REF!</definedName>
    <definedName name="XRefPaste180Row" hidden="1">#REF!</definedName>
    <definedName name="XRefPaste181Row" localSheetId="3" hidden="1">#REF!</definedName>
    <definedName name="XRefPaste181Row" hidden="1">#REF!</definedName>
    <definedName name="XRefPaste182Row" localSheetId="3" hidden="1">#REF!</definedName>
    <definedName name="XRefPaste182Row" hidden="1">#REF!</definedName>
    <definedName name="XRefPaste183Row" localSheetId="3" hidden="1">#REF!</definedName>
    <definedName name="XRefPaste183Row" hidden="1">#REF!</definedName>
    <definedName name="XRefPaste184Row" localSheetId="3" hidden="1">#REF!</definedName>
    <definedName name="XRefPaste184Row" hidden="1">#REF!</definedName>
    <definedName name="XRefPaste185Row" localSheetId="3" hidden="1">#REF!</definedName>
    <definedName name="XRefPaste185Row" hidden="1">#REF!</definedName>
    <definedName name="XRefPaste186Row" localSheetId="3" hidden="1">#REF!</definedName>
    <definedName name="XRefPaste186Row" hidden="1">#REF!</definedName>
    <definedName name="XRefPaste187Row" localSheetId="3" hidden="1">#REF!</definedName>
    <definedName name="XRefPaste187Row" hidden="1">#REF!</definedName>
    <definedName name="XRefPaste188Row" localSheetId="3" hidden="1">#REF!</definedName>
    <definedName name="XRefPaste188Row" hidden="1">#REF!</definedName>
    <definedName name="XRefPaste189Row" localSheetId="3" hidden="1">#REF!</definedName>
    <definedName name="XRefPaste189Row" hidden="1">#REF!</definedName>
    <definedName name="XRefPaste18Row" localSheetId="3" hidden="1">#REF!</definedName>
    <definedName name="XRefPaste18Row" hidden="1">#REF!</definedName>
    <definedName name="XRefPaste190Row" localSheetId="3" hidden="1">#REF!</definedName>
    <definedName name="XRefPaste190Row" hidden="1">#REF!</definedName>
    <definedName name="XRefPaste191Row" localSheetId="3" hidden="1">#REF!</definedName>
    <definedName name="XRefPaste191Row" hidden="1">#REF!</definedName>
    <definedName name="XRefPaste192Row" localSheetId="3" hidden="1">#REF!</definedName>
    <definedName name="XRefPaste192Row" hidden="1">#REF!</definedName>
    <definedName name="XRefPaste193Row" localSheetId="3" hidden="1">#REF!</definedName>
    <definedName name="XRefPaste193Row" hidden="1">#REF!</definedName>
    <definedName name="XRefPaste194Row" localSheetId="3" hidden="1">#REF!</definedName>
    <definedName name="XRefPaste194Row" hidden="1">#REF!</definedName>
    <definedName name="XRefPaste195Row" localSheetId="3" hidden="1">#REF!</definedName>
    <definedName name="XRefPaste195Row" hidden="1">#REF!</definedName>
    <definedName name="XRefPaste196Row" localSheetId="3" hidden="1">#REF!</definedName>
    <definedName name="XRefPaste196Row" hidden="1">#REF!</definedName>
    <definedName name="XRefPaste197Row" localSheetId="3" hidden="1">#REF!</definedName>
    <definedName name="XRefPaste197Row" hidden="1">#REF!</definedName>
    <definedName name="XRefPaste198Row" localSheetId="3" hidden="1">#REF!</definedName>
    <definedName name="XRefPaste198Row" hidden="1">#REF!</definedName>
    <definedName name="XRefPaste199Row" localSheetId="3" hidden="1">#REF!</definedName>
    <definedName name="XRefPaste199Row" hidden="1">#REF!</definedName>
    <definedName name="XRefPaste19Row" localSheetId="3" hidden="1">#REF!</definedName>
    <definedName name="XRefPaste19Row" hidden="1">#REF!</definedName>
    <definedName name="XRefPaste1Row" localSheetId="3" hidden="1">#REF!</definedName>
    <definedName name="XRefPaste1Row" hidden="1">#REF!</definedName>
    <definedName name="XRefPaste200Row" localSheetId="3" hidden="1">#REF!</definedName>
    <definedName name="XRefPaste200Row" hidden="1">#REF!</definedName>
    <definedName name="XRefPaste201Row" localSheetId="3" hidden="1">#REF!</definedName>
    <definedName name="XRefPaste201Row" hidden="1">#REF!</definedName>
    <definedName name="XRefPaste202Row" localSheetId="3" hidden="1">#REF!</definedName>
    <definedName name="XRefPaste202Row" hidden="1">#REF!</definedName>
    <definedName name="XRefPaste203Row" localSheetId="3" hidden="1">#REF!</definedName>
    <definedName name="XRefPaste203Row" hidden="1">#REF!</definedName>
    <definedName name="XRefPaste204Row" localSheetId="3" hidden="1">#REF!</definedName>
    <definedName name="XRefPaste204Row" hidden="1">#REF!</definedName>
    <definedName name="XRefPaste205Row" localSheetId="3" hidden="1">#REF!</definedName>
    <definedName name="XRefPaste205Row" hidden="1">#REF!</definedName>
    <definedName name="XRefPaste206Row" localSheetId="3" hidden="1">#REF!</definedName>
    <definedName name="XRefPaste206Row" hidden="1">#REF!</definedName>
    <definedName name="XRefPaste207Row" localSheetId="3" hidden="1">#REF!</definedName>
    <definedName name="XRefPaste207Row" hidden="1">#REF!</definedName>
    <definedName name="XRefPaste208Row" localSheetId="3" hidden="1">#REF!</definedName>
    <definedName name="XRefPaste208Row" hidden="1">#REF!</definedName>
    <definedName name="XRefPaste209Row" localSheetId="3" hidden="1">#REF!</definedName>
    <definedName name="XRefPaste209Row" hidden="1">#REF!</definedName>
    <definedName name="XRefPaste20Row" localSheetId="3" hidden="1">#REF!</definedName>
    <definedName name="XRefPaste20Row" hidden="1">#REF!</definedName>
    <definedName name="XRefPaste210Row" localSheetId="3" hidden="1">#REF!</definedName>
    <definedName name="XRefPaste210Row" hidden="1">#REF!</definedName>
    <definedName name="XRefPaste211Row" localSheetId="3" hidden="1">[7]XREF!#REF!</definedName>
    <definedName name="XRefPaste211Row" hidden="1">[7]XREF!#REF!</definedName>
    <definedName name="XRefPaste214Row" localSheetId="3" hidden="1">[7]XREF!#REF!</definedName>
    <definedName name="XRefPaste214Row" hidden="1">[7]XREF!#REF!</definedName>
    <definedName name="XRefPaste216Row" localSheetId="3" hidden="1">[7]XREF!#REF!</definedName>
    <definedName name="XRefPaste216Row" hidden="1">[7]XREF!#REF!</definedName>
    <definedName name="XRefPaste217Row" localSheetId="3" hidden="1">[7]XREF!#REF!</definedName>
    <definedName name="XRefPaste217Row" hidden="1">[7]XREF!#REF!</definedName>
    <definedName name="XRefPaste21Row" localSheetId="3" hidden="1">#REF!</definedName>
    <definedName name="XRefPaste21Row" hidden="1">#REF!</definedName>
    <definedName name="XRefPaste220Row" localSheetId="3" hidden="1">[7]XREF!#REF!</definedName>
    <definedName name="XRefPaste220Row" hidden="1">[7]XREF!#REF!</definedName>
    <definedName name="XRefPaste222Row" localSheetId="3" hidden="1">[7]XREF!#REF!</definedName>
    <definedName name="XRefPaste222Row" hidden="1">[7]XREF!#REF!</definedName>
    <definedName name="XRefPaste224Row" hidden="1">[7]XREF!#REF!</definedName>
    <definedName name="XRefPaste225Row" hidden="1">[7]XREF!#REF!</definedName>
    <definedName name="XRefPaste228Row" hidden="1">[7]XREF!#REF!</definedName>
    <definedName name="XRefPaste229Row" hidden="1">[7]XREF!#REF!</definedName>
    <definedName name="XRefPaste22Row" localSheetId="3" hidden="1">#REF!</definedName>
    <definedName name="XRefPaste22Row" hidden="1">#REF!</definedName>
    <definedName name="XRefPaste230Row" localSheetId="3" hidden="1">[7]XREF!#REF!</definedName>
    <definedName name="XRefPaste230Row" hidden="1">[7]XREF!#REF!</definedName>
    <definedName name="XRefPaste232Row" hidden="1">[7]XREF!#REF!</definedName>
    <definedName name="XRefPaste233Row" hidden="1">[7]XREF!#REF!</definedName>
    <definedName name="XRefPaste236Row" hidden="1">[7]XREF!#REF!</definedName>
    <definedName name="XRefPaste237Row" hidden="1">[7]XREF!#REF!</definedName>
    <definedName name="XRefPaste23Row" localSheetId="3" hidden="1">#REF!</definedName>
    <definedName name="XRefPaste23Row" hidden="1">#REF!</definedName>
    <definedName name="XRefPaste240Row" localSheetId="3" hidden="1">[7]XREF!#REF!</definedName>
    <definedName name="XRefPaste240Row" hidden="1">[7]XREF!#REF!</definedName>
    <definedName name="XRefPaste241Row" hidden="1">[7]XREF!#REF!</definedName>
    <definedName name="XRefPaste244Row" hidden="1">[7]XREF!#REF!</definedName>
    <definedName name="XRefPaste245Row" hidden="1">[7]XREF!#REF!</definedName>
    <definedName name="XRefPaste248Row" hidden="1">[7]XREF!#REF!</definedName>
    <definedName name="XRefPaste249Row" hidden="1">[7]XREF!#REF!</definedName>
    <definedName name="XRefPaste24Row" localSheetId="3" hidden="1">#REF!</definedName>
    <definedName name="XRefPaste24Row" hidden="1">#REF!</definedName>
    <definedName name="XRefPaste251Row" localSheetId="3" hidden="1">[7]XREF!#REF!</definedName>
    <definedName name="XRefPaste251Row" hidden="1">[7]XREF!#REF!</definedName>
    <definedName name="XRefPaste252Row" hidden="1">[7]XREF!#REF!</definedName>
    <definedName name="XRefPaste255Row" hidden="1">[7]XREF!#REF!</definedName>
    <definedName name="XRefPaste256Row" hidden="1">[7]XREF!#REF!</definedName>
    <definedName name="XRefPaste257Row" hidden="1">[7]XREF!#REF!</definedName>
    <definedName name="XRefPaste258Row" hidden="1">[7]XREF!#REF!</definedName>
    <definedName name="XRefPaste25Row" localSheetId="3" hidden="1">#REF!</definedName>
    <definedName name="XRefPaste25Row" hidden="1">#REF!</definedName>
    <definedName name="XRefPaste260Row" localSheetId="3" hidden="1">[7]XREF!#REF!</definedName>
    <definedName name="XRefPaste260Row" hidden="1">[7]XREF!#REF!</definedName>
    <definedName name="XRefPaste26Row" localSheetId="3" hidden="1">#REF!</definedName>
    <definedName name="XRefPaste26Row" hidden="1">#REF!</definedName>
    <definedName name="XRefPaste27Row" localSheetId="3" hidden="1">#REF!</definedName>
    <definedName name="XRefPaste27Row" hidden="1">#REF!</definedName>
    <definedName name="XRefPaste28Row" localSheetId="3" hidden="1">#REF!</definedName>
    <definedName name="XRefPaste28Row" hidden="1">#REF!</definedName>
    <definedName name="XRefPaste29Row" localSheetId="3" hidden="1">#REF!</definedName>
    <definedName name="XRefPaste29Row" hidden="1">#REF!</definedName>
    <definedName name="XRefPaste2Row" localSheetId="3" hidden="1">#REF!</definedName>
    <definedName name="XRefPaste2Row" hidden="1">#REF!</definedName>
    <definedName name="XRefPaste30Row" localSheetId="3" hidden="1">#REF!</definedName>
    <definedName name="XRefPaste30Row" hidden="1">#REF!</definedName>
    <definedName name="XRefPaste31Row" localSheetId="3" hidden="1">#REF!</definedName>
    <definedName name="XRefPaste31Row" hidden="1">#REF!</definedName>
    <definedName name="XRefPaste32Row" localSheetId="3" hidden="1">#REF!</definedName>
    <definedName name="XRefPaste32Row" hidden="1">#REF!</definedName>
    <definedName name="XRefPaste33Row" localSheetId="3" hidden="1">#REF!</definedName>
    <definedName name="XRefPaste33Row" hidden="1">#REF!</definedName>
    <definedName name="XRefPaste34Row" localSheetId="3" hidden="1">#REF!</definedName>
    <definedName name="XRefPaste34Row" hidden="1">#REF!</definedName>
    <definedName name="XRefPaste35Row" localSheetId="3" hidden="1">#REF!</definedName>
    <definedName name="XRefPaste35Row" hidden="1">#REF!</definedName>
    <definedName name="XRefPaste36Row" localSheetId="3" hidden="1">#REF!</definedName>
    <definedName name="XRefPaste36Row" hidden="1">#REF!</definedName>
    <definedName name="XRefPaste37Row" localSheetId="3" hidden="1">#REF!</definedName>
    <definedName name="XRefPaste37Row" hidden="1">#REF!</definedName>
    <definedName name="XRefPaste38Row" localSheetId="3" hidden="1">#REF!</definedName>
    <definedName name="XRefPaste38Row" hidden="1">#REF!</definedName>
    <definedName name="XRefPaste39Row" localSheetId="3" hidden="1">#REF!</definedName>
    <definedName name="XRefPaste39Row" hidden="1">#REF!</definedName>
    <definedName name="XRefPaste3Row" localSheetId="3" hidden="1">#REF!</definedName>
    <definedName name="XRefPaste3Row" hidden="1">#REF!</definedName>
    <definedName name="XRefPaste40Row" localSheetId="3" hidden="1">#REF!</definedName>
    <definedName name="XRefPaste40Row" hidden="1">#REF!</definedName>
    <definedName name="XRefPaste41Row" localSheetId="3" hidden="1">#REF!</definedName>
    <definedName name="XRefPaste41Row" hidden="1">#REF!</definedName>
    <definedName name="XRefPaste42Row" localSheetId="3" hidden="1">#REF!</definedName>
    <definedName name="XRefPaste42Row" hidden="1">#REF!</definedName>
    <definedName name="XRefPaste43Row" localSheetId="3" hidden="1">#REF!</definedName>
    <definedName name="XRefPaste43Row" hidden="1">#REF!</definedName>
    <definedName name="XRefPaste44Row" localSheetId="3" hidden="1">#REF!</definedName>
    <definedName name="XRefPaste44Row" hidden="1">#REF!</definedName>
    <definedName name="XRefPaste45Row" localSheetId="3" hidden="1">#REF!</definedName>
    <definedName name="XRefPaste45Row" hidden="1">#REF!</definedName>
    <definedName name="XRefPaste46Row" localSheetId="3" hidden="1">#REF!</definedName>
    <definedName name="XRefPaste46Row" hidden="1">#REF!</definedName>
    <definedName name="XRefPaste47Row" localSheetId="3" hidden="1">#REF!</definedName>
    <definedName name="XRefPaste47Row" hidden="1">#REF!</definedName>
    <definedName name="XRefPaste48Row" localSheetId="3" hidden="1">#REF!</definedName>
    <definedName name="XRefPaste48Row" hidden="1">#REF!</definedName>
    <definedName name="XRefPaste49Row" localSheetId="3" hidden="1">#REF!</definedName>
    <definedName name="XRefPaste49Row" hidden="1">#REF!</definedName>
    <definedName name="XRefPaste4Row" localSheetId="3" hidden="1">#REF!</definedName>
    <definedName name="XRefPaste4Row" hidden="1">#REF!</definedName>
    <definedName name="XRefPaste50Row" localSheetId="3" hidden="1">#REF!</definedName>
    <definedName name="XRefPaste50Row" hidden="1">#REF!</definedName>
    <definedName name="XRefPaste51Row" localSheetId="3" hidden="1">#REF!</definedName>
    <definedName name="XRefPaste51Row" hidden="1">#REF!</definedName>
    <definedName name="XRefPaste52Row" localSheetId="3" hidden="1">#REF!</definedName>
    <definedName name="XRefPaste52Row" hidden="1">#REF!</definedName>
    <definedName name="XRefPaste53Row" localSheetId="3" hidden="1">#REF!</definedName>
    <definedName name="XRefPaste53Row" hidden="1">#REF!</definedName>
    <definedName name="XRefPaste54Row" localSheetId="3" hidden="1">#REF!</definedName>
    <definedName name="XRefPaste54Row" hidden="1">#REF!</definedName>
    <definedName name="XRefPaste55Row" localSheetId="3" hidden="1">#REF!</definedName>
    <definedName name="XRefPaste55Row" hidden="1">#REF!</definedName>
    <definedName name="XRefPaste56Row" localSheetId="3" hidden="1">#REF!</definedName>
    <definedName name="XRefPaste56Row" hidden="1">#REF!</definedName>
    <definedName name="XRefPaste57Row" localSheetId="3" hidden="1">#REF!</definedName>
    <definedName name="XRefPaste57Row" hidden="1">#REF!</definedName>
    <definedName name="XRefPaste58Row" localSheetId="3" hidden="1">#REF!</definedName>
    <definedName name="XRefPaste58Row" hidden="1">#REF!</definedName>
    <definedName name="XRefPaste59Row" localSheetId="3" hidden="1">#REF!</definedName>
    <definedName name="XRefPaste59Row" hidden="1">#REF!</definedName>
    <definedName name="XRefPaste5Row" localSheetId="3" hidden="1">#REF!</definedName>
    <definedName name="XRefPaste5Row" hidden="1">#REF!</definedName>
    <definedName name="XRefPaste60Row" localSheetId="3" hidden="1">#REF!</definedName>
    <definedName name="XRefPaste60Row" hidden="1">#REF!</definedName>
    <definedName name="XRefPaste61Row" localSheetId="3" hidden="1">#REF!</definedName>
    <definedName name="XRefPaste61Row" hidden="1">#REF!</definedName>
    <definedName name="XRefPaste62Row" localSheetId="3" hidden="1">#REF!</definedName>
    <definedName name="XRefPaste62Row" hidden="1">#REF!</definedName>
    <definedName name="XRefPaste63Row" localSheetId="3" hidden="1">#REF!</definedName>
    <definedName name="XRefPaste63Row" hidden="1">#REF!</definedName>
    <definedName name="XRefPaste64Row" localSheetId="3" hidden="1">#REF!</definedName>
    <definedName name="XRefPaste64Row" hidden="1">#REF!</definedName>
    <definedName name="XRefPaste65Row" localSheetId="3" hidden="1">#REF!</definedName>
    <definedName name="XRefPaste65Row" hidden="1">#REF!</definedName>
    <definedName name="XRefPaste66Row" localSheetId="3" hidden="1">#REF!</definedName>
    <definedName name="XRefPaste66Row" hidden="1">#REF!</definedName>
    <definedName name="XRefPaste67Row" localSheetId="3" hidden="1">#REF!</definedName>
    <definedName name="XRefPaste67Row" hidden="1">#REF!</definedName>
    <definedName name="XRefPaste68Row" localSheetId="3" hidden="1">#REF!</definedName>
    <definedName name="XRefPaste68Row" hidden="1">#REF!</definedName>
    <definedName name="XRefPaste69Row" localSheetId="3" hidden="1">#REF!</definedName>
    <definedName name="XRefPaste69Row" hidden="1">#REF!</definedName>
    <definedName name="XRefPaste6Row" localSheetId="3" hidden="1">#REF!</definedName>
    <definedName name="XRefPaste6Row" hidden="1">#REF!</definedName>
    <definedName name="XRefPaste70Row" localSheetId="3" hidden="1">#REF!</definedName>
    <definedName name="XRefPaste70Row" hidden="1">#REF!</definedName>
    <definedName name="XRefPaste71Row" localSheetId="3" hidden="1">#REF!</definedName>
    <definedName name="XRefPaste71Row" hidden="1">#REF!</definedName>
    <definedName name="XRefPaste72Row" localSheetId="3" hidden="1">#REF!</definedName>
    <definedName name="XRefPaste72Row" hidden="1">#REF!</definedName>
    <definedName name="XRefPaste73Row" localSheetId="3" hidden="1">#REF!</definedName>
    <definedName name="XRefPaste73Row" hidden="1">#REF!</definedName>
    <definedName name="XRefPaste74Row" localSheetId="3" hidden="1">#REF!</definedName>
    <definedName name="XRefPaste74Row" hidden="1">#REF!</definedName>
    <definedName name="XRefPaste75Row" localSheetId="3" hidden="1">#REF!</definedName>
    <definedName name="XRefPaste75Row" hidden="1">#REF!</definedName>
    <definedName name="XRefPaste76Row" localSheetId="3" hidden="1">#REF!</definedName>
    <definedName name="XRefPaste76Row" hidden="1">#REF!</definedName>
    <definedName name="XRefPaste77Row" localSheetId="3" hidden="1">#REF!</definedName>
    <definedName name="XRefPaste77Row" hidden="1">#REF!</definedName>
    <definedName name="XRefPaste78Row" localSheetId="3" hidden="1">#REF!</definedName>
    <definedName name="XRefPaste78Row" hidden="1">#REF!</definedName>
    <definedName name="XRefPaste79Row" localSheetId="3" hidden="1">#REF!</definedName>
    <definedName name="XRefPaste79Row" hidden="1">#REF!</definedName>
    <definedName name="XRefPaste7Row" localSheetId="3" hidden="1">#REF!</definedName>
    <definedName name="XRefPaste7Row" hidden="1">#REF!</definedName>
    <definedName name="XRefPaste80Row" localSheetId="3" hidden="1">#REF!</definedName>
    <definedName name="XRefPaste80Row" hidden="1">#REF!</definedName>
    <definedName name="XRefPaste81Row" localSheetId="3" hidden="1">#REF!</definedName>
    <definedName name="XRefPaste81Row" hidden="1">#REF!</definedName>
    <definedName name="XRefPaste82Row" localSheetId="3" hidden="1">#REF!</definedName>
    <definedName name="XRefPaste82Row" hidden="1">#REF!</definedName>
    <definedName name="XRefPaste83Row" localSheetId="3" hidden="1">#REF!</definedName>
    <definedName name="XRefPaste83Row" hidden="1">#REF!</definedName>
    <definedName name="XRefPaste84Row" localSheetId="3" hidden="1">#REF!</definedName>
    <definedName name="XRefPaste84Row" hidden="1">#REF!</definedName>
    <definedName name="XRefPaste85Row" localSheetId="3" hidden="1">#REF!</definedName>
    <definedName name="XRefPaste85Row" hidden="1">#REF!</definedName>
    <definedName name="XRefPaste86Row" localSheetId="3" hidden="1">#REF!</definedName>
    <definedName name="XRefPaste86Row" hidden="1">#REF!</definedName>
    <definedName name="XRefPaste87Row" localSheetId="3" hidden="1">#REF!</definedName>
    <definedName name="XRefPaste87Row" hidden="1">#REF!</definedName>
    <definedName name="XRefPaste88Row" localSheetId="3" hidden="1">#REF!</definedName>
    <definedName name="XRefPaste88Row" hidden="1">#REF!</definedName>
    <definedName name="XRefPaste89Row" localSheetId="3" hidden="1">#REF!</definedName>
    <definedName name="XRefPaste89Row" hidden="1">#REF!</definedName>
    <definedName name="XRefPaste8Row" localSheetId="3" hidden="1">#REF!</definedName>
    <definedName name="XRefPaste8Row" hidden="1">#REF!</definedName>
    <definedName name="XRefPaste90Row" localSheetId="3" hidden="1">#REF!</definedName>
    <definedName name="XRefPaste90Row" hidden="1">#REF!</definedName>
    <definedName name="XRefPaste91Row" localSheetId="3" hidden="1">#REF!</definedName>
    <definedName name="XRefPaste91Row" hidden="1">#REF!</definedName>
    <definedName name="XRefPaste92Row" localSheetId="3" hidden="1">#REF!</definedName>
    <definedName name="XRefPaste92Row" hidden="1">#REF!</definedName>
    <definedName name="XRefPaste93Row" localSheetId="3" hidden="1">#REF!</definedName>
    <definedName name="XRefPaste93Row" hidden="1">#REF!</definedName>
    <definedName name="XRefPaste94Row" localSheetId="3" hidden="1">#REF!</definedName>
    <definedName name="XRefPaste94Row" hidden="1">#REF!</definedName>
    <definedName name="XRefPaste95Row" localSheetId="3" hidden="1">#REF!</definedName>
    <definedName name="XRefPaste95Row" hidden="1">#REF!</definedName>
    <definedName name="XRefPaste96Row" localSheetId="3" hidden="1">#REF!</definedName>
    <definedName name="XRefPaste96Row" hidden="1">#REF!</definedName>
    <definedName name="XRefPaste97Row" localSheetId="3" hidden="1">#REF!</definedName>
    <definedName name="XRefPaste97Row" hidden="1">#REF!</definedName>
    <definedName name="XRefPaste98Row" localSheetId="3" hidden="1">#REF!</definedName>
    <definedName name="XRefPaste98Row" hidden="1">#REF!</definedName>
    <definedName name="XRefPaste99Row" localSheetId="3" hidden="1">#REF!</definedName>
    <definedName name="XRefPaste99Row" hidden="1">#REF!</definedName>
    <definedName name="XRefPaste9Row" localSheetId="3" hidden="1">#REF!</definedName>
    <definedName name="XRefPaste9Row" hidden="1">#REF!</definedName>
    <definedName name="XRefPasteRangeCount" hidden="1">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7" l="1"/>
  <c r="F4" i="7"/>
  <c r="M4" i="7"/>
  <c r="C5" i="7"/>
  <c r="C65" i="7" s="1"/>
  <c r="M5" i="7"/>
  <c r="N5" i="7" s="1"/>
  <c r="L6" i="7" s="1"/>
  <c r="M6" i="7" s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B65" i="7"/>
  <c r="K66" i="7"/>
  <c r="N6" i="7" l="1"/>
  <c r="L7" i="7" l="1"/>
  <c r="M7" i="7" l="1"/>
  <c r="N7" i="7" l="1"/>
  <c r="L8" i="7" l="1"/>
  <c r="M8" i="7" l="1"/>
  <c r="N8" i="7" l="1"/>
  <c r="L9" i="7" l="1"/>
  <c r="M9" i="7" l="1"/>
  <c r="N9" i="7" l="1"/>
  <c r="L10" i="7" l="1"/>
  <c r="M10" i="7" l="1"/>
  <c r="P10" i="7"/>
  <c r="Q10" i="7" l="1"/>
  <c r="N10" i="7"/>
  <c r="L11" i="7" l="1"/>
  <c r="S9" i="7"/>
  <c r="S10" i="7" s="1"/>
  <c r="M11" i="7" l="1"/>
  <c r="N11" i="7" l="1"/>
  <c r="L12" i="7" l="1"/>
  <c r="M12" i="7" l="1"/>
  <c r="N12" i="7" l="1"/>
  <c r="L13" i="7" l="1"/>
  <c r="M13" i="7" l="1"/>
  <c r="N13" i="7" l="1"/>
  <c r="L14" i="7" l="1"/>
  <c r="M14" i="7" l="1"/>
  <c r="N14" i="7" l="1"/>
  <c r="L15" i="7" l="1"/>
  <c r="M15" i="7" l="1"/>
  <c r="N15" i="7" l="1"/>
  <c r="L16" i="7" l="1"/>
  <c r="M16" i="7" l="1"/>
  <c r="P16" i="7"/>
  <c r="Q16" i="7" l="1"/>
  <c r="N16" i="7"/>
  <c r="L17" i="7" l="1"/>
  <c r="T16" i="7"/>
  <c r="T17" i="7" s="1"/>
  <c r="V16" i="7"/>
  <c r="M17" i="7" l="1"/>
  <c r="N17" i="7" l="1"/>
  <c r="L18" i="7" l="1"/>
  <c r="M18" i="7" l="1"/>
  <c r="N18" i="7" l="1"/>
  <c r="L19" i="7" l="1"/>
  <c r="M19" i="7" l="1"/>
  <c r="N19" i="7" l="1"/>
  <c r="L20" i="7" l="1"/>
  <c r="M20" i="7" l="1"/>
  <c r="N20" i="7" l="1"/>
  <c r="L21" i="7" l="1"/>
  <c r="M21" i="7" l="1"/>
  <c r="N21" i="7" l="1"/>
  <c r="L22" i="7" l="1"/>
  <c r="M22" i="7" l="1"/>
  <c r="P22" i="7"/>
  <c r="Q22" i="7" l="1"/>
  <c r="N22" i="7"/>
  <c r="L23" i="7" l="1"/>
  <c r="S21" i="7"/>
  <c r="S22" i="7" s="1"/>
  <c r="M23" i="7" l="1"/>
  <c r="N23" i="7" l="1"/>
  <c r="L24" i="7" l="1"/>
  <c r="M24" i="7" l="1"/>
  <c r="N24" i="7" l="1"/>
  <c r="L25" i="7" l="1"/>
  <c r="M25" i="7" l="1"/>
  <c r="N25" i="7" l="1"/>
  <c r="L26" i="7" l="1"/>
  <c r="M26" i="7" l="1"/>
  <c r="N26" i="7" l="1"/>
  <c r="L27" i="7" l="1"/>
  <c r="M27" i="7" l="1"/>
  <c r="N27" i="7" l="1"/>
  <c r="L28" i="7" l="1"/>
  <c r="M28" i="7" l="1"/>
  <c r="P28" i="7"/>
  <c r="Q28" i="7" l="1"/>
  <c r="N28" i="7"/>
  <c r="L29" i="7" l="1"/>
  <c r="T28" i="7"/>
  <c r="T29" i="7" s="1"/>
  <c r="M29" i="7" l="1"/>
  <c r="N29" i="7" l="1"/>
  <c r="L30" i="7" l="1"/>
  <c r="M30" i="7" l="1"/>
  <c r="N30" i="7" l="1"/>
  <c r="L31" i="7" l="1"/>
  <c r="M31" i="7" l="1"/>
  <c r="N31" i="7" l="1"/>
  <c r="L32" i="7" l="1"/>
  <c r="M32" i="7" l="1"/>
  <c r="N32" i="7" l="1"/>
  <c r="L33" i="7" l="1"/>
  <c r="M33" i="7" l="1"/>
  <c r="N33" i="7" l="1"/>
  <c r="L34" i="7" l="1"/>
  <c r="M34" i="7" l="1"/>
  <c r="P34" i="7"/>
  <c r="Q34" i="7" l="1"/>
  <c r="N34" i="7"/>
  <c r="L35" i="7" l="1"/>
  <c r="S33" i="7"/>
  <c r="S34" i="7" s="1"/>
  <c r="M35" i="7" l="1"/>
  <c r="N35" i="7" l="1"/>
  <c r="L36" i="7" l="1"/>
  <c r="M36" i="7" l="1"/>
  <c r="N36" i="7" l="1"/>
  <c r="L37" i="7" l="1"/>
  <c r="M37" i="7" l="1"/>
  <c r="N37" i="7" l="1"/>
  <c r="L38" i="7" l="1"/>
  <c r="M38" i="7" l="1"/>
  <c r="N38" i="7" l="1"/>
  <c r="L39" i="7" l="1"/>
  <c r="M39" i="7" l="1"/>
  <c r="N39" i="7" l="1"/>
  <c r="L40" i="7" l="1"/>
  <c r="M40" i="7" l="1"/>
  <c r="P40" i="7"/>
  <c r="Q40" i="7" l="1"/>
  <c r="N40" i="7"/>
  <c r="L41" i="7" l="1"/>
  <c r="T40" i="7"/>
  <c r="T41" i="7" s="1"/>
  <c r="M41" i="7" l="1"/>
  <c r="N41" i="7" l="1"/>
  <c r="L42" i="7" l="1"/>
  <c r="M42" i="7" l="1"/>
  <c r="N42" i="7" l="1"/>
  <c r="L43" i="7" l="1"/>
  <c r="M43" i="7" l="1"/>
  <c r="N43" i="7" l="1"/>
  <c r="L44" i="7" l="1"/>
  <c r="M44" i="7" l="1"/>
  <c r="N44" i="7" l="1"/>
  <c r="L45" i="7" l="1"/>
  <c r="M45" i="7" l="1"/>
  <c r="N45" i="7" l="1"/>
  <c r="L46" i="7" l="1"/>
  <c r="M46" i="7" l="1"/>
  <c r="P46" i="7"/>
  <c r="Q46" i="7" l="1"/>
  <c r="S45" i="7" s="1"/>
  <c r="S46" i="7" s="1"/>
  <c r="N46" i="7"/>
  <c r="L47" i="7" l="1"/>
  <c r="M47" i="7" l="1"/>
  <c r="N47" i="7" l="1"/>
  <c r="L48" i="7" l="1"/>
  <c r="M48" i="7" l="1"/>
  <c r="N48" i="7" l="1"/>
  <c r="L49" i="7" l="1"/>
  <c r="M49" i="7" l="1"/>
  <c r="N49" i="7" l="1"/>
  <c r="L50" i="7" l="1"/>
  <c r="M50" i="7" l="1"/>
  <c r="N50" i="7" l="1"/>
  <c r="L51" i="7" l="1"/>
  <c r="M51" i="7" l="1"/>
  <c r="N51" i="7" l="1"/>
  <c r="L52" i="7" l="1"/>
  <c r="M52" i="7" l="1"/>
  <c r="P52" i="7"/>
  <c r="Q52" i="7" l="1"/>
  <c r="N52" i="7"/>
  <c r="L53" i="7" l="1"/>
  <c r="T52" i="7"/>
  <c r="T53" i="7" s="1"/>
  <c r="M53" i="7" l="1"/>
  <c r="N53" i="7" l="1"/>
  <c r="L54" i="7" l="1"/>
  <c r="M54" i="7" l="1"/>
  <c r="N54" i="7" l="1"/>
  <c r="L55" i="7" l="1"/>
  <c r="M55" i="7" l="1"/>
  <c r="N55" i="7" l="1"/>
  <c r="L56" i="7" l="1"/>
  <c r="M56" i="7" l="1"/>
  <c r="N56" i="7" l="1"/>
  <c r="L57" i="7" l="1"/>
  <c r="M57" i="7" l="1"/>
  <c r="N57" i="7" l="1"/>
  <c r="L58" i="7" l="1"/>
  <c r="M58" i="7" l="1"/>
  <c r="P58" i="7"/>
  <c r="Q58" i="7" l="1"/>
  <c r="S57" i="7" s="1"/>
  <c r="S58" i="7" s="1"/>
  <c r="N58" i="7"/>
  <c r="L59" i="7" l="1"/>
  <c r="M59" i="7" l="1"/>
  <c r="N59" i="7" l="1"/>
  <c r="L60" i="7" l="1"/>
  <c r="M60" i="7" l="1"/>
  <c r="N60" i="7" l="1"/>
  <c r="L61" i="7" l="1"/>
  <c r="M61" i="7" l="1"/>
  <c r="N61" i="7" l="1"/>
  <c r="L62" i="7" l="1"/>
  <c r="M62" i="7" l="1"/>
  <c r="N62" i="7" l="1"/>
  <c r="L63" i="7" l="1"/>
  <c r="M63" i="7" l="1"/>
  <c r="N63" i="7" l="1"/>
  <c r="L64" i="7" l="1"/>
  <c r="M64" i="7" l="1"/>
  <c r="L66" i="7"/>
  <c r="P64" i="7"/>
  <c r="P68" i="7" s="1"/>
  <c r="M66" i="7" l="1"/>
  <c r="Q64" i="7"/>
  <c r="N64" i="7"/>
  <c r="S63" i="7" l="1"/>
  <c r="S64" i="7" s="1"/>
  <c r="Q68" i="7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5" i="2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26" i="1"/>
  <c r="F92" i="6"/>
  <c r="D92" i="6"/>
  <c r="F85" i="6"/>
  <c r="D85" i="6"/>
  <c r="F78" i="6"/>
  <c r="D78" i="6"/>
  <c r="F71" i="6"/>
  <c r="D71" i="6"/>
  <c r="F64" i="6"/>
  <c r="D64" i="6"/>
  <c r="F57" i="6"/>
  <c r="D57" i="6"/>
  <c r="M24" i="6"/>
  <c r="M27" i="6" s="1"/>
  <c r="D28" i="6"/>
  <c r="F92" i="5"/>
  <c r="D92" i="5"/>
  <c r="F85" i="5"/>
  <c r="D85" i="5"/>
  <c r="F78" i="5"/>
  <c r="D78" i="5"/>
  <c r="F71" i="5"/>
  <c r="D71" i="5"/>
  <c r="F64" i="5"/>
  <c r="D64" i="5"/>
  <c r="F57" i="5"/>
  <c r="F94" i="5" s="1"/>
  <c r="D57" i="5"/>
  <c r="M24" i="5"/>
  <c r="M27" i="5" s="1"/>
  <c r="D24" i="5"/>
  <c r="D28" i="5" s="1"/>
  <c r="D18" i="5"/>
  <c r="D43" i="4"/>
  <c r="L25" i="4"/>
  <c r="D25" i="4"/>
  <c r="D28" i="4" s="1"/>
  <c r="L22" i="4"/>
  <c r="D40" i="3"/>
  <c r="D39" i="3"/>
  <c r="D38" i="3"/>
  <c r="D37" i="3"/>
  <c r="D36" i="3"/>
  <c r="D35" i="3"/>
  <c r="D43" i="3" s="1"/>
  <c r="D29" i="3"/>
  <c r="L25" i="3"/>
  <c r="D25" i="3"/>
  <c r="D28" i="3" s="1"/>
  <c r="L22" i="3"/>
  <c r="D94" i="6" l="1"/>
  <c r="F94" i="6"/>
  <c r="D94" i="5"/>
  <c r="D27" i="4"/>
  <c r="D27" i="3"/>
</calcChain>
</file>

<file path=xl/sharedStrings.xml><?xml version="1.0" encoding="utf-8"?>
<sst xmlns="http://schemas.openxmlformats.org/spreadsheetml/2006/main" count="386" uniqueCount="152">
  <si>
    <t>Period</t>
  </si>
  <si>
    <t>Cash</t>
  </si>
  <si>
    <t>Present Value</t>
  </si>
  <si>
    <t>Enter the number of periods starting from 0 to 9 in the first column.</t>
  </si>
  <si>
    <t>Present Value of Lease Payments - excel template</t>
  </si>
  <si>
    <t xml:space="preserve">If the payments are made at the end of the period (in arrears), then </t>
  </si>
  <si>
    <t>the numbering would be from 1 to 9.</t>
  </si>
  <si>
    <t>Step 1</t>
  </si>
  <si>
    <t>Step 2</t>
  </si>
  <si>
    <t>Enter the payment amount in the cash column</t>
  </si>
  <si>
    <t>Step 3</t>
  </si>
  <si>
    <t xml:space="preserve">            payments at 6% APR.</t>
  </si>
  <si>
    <t xml:space="preserve">            For example, use 6%/12 for the monthly</t>
  </si>
  <si>
    <t>Nper: payment period (number of payment periods)</t>
  </si>
  <si>
    <t>Pmt:  is the payment made each period</t>
  </si>
  <si>
    <t>Rate:  is the interest rate per period.</t>
  </si>
  <si>
    <t xml:space="preserve">Fv:  is the future value or a cash value you want to </t>
  </si>
  <si>
    <t xml:space="preserve">Type:  is a logical value; payment at the beginning of </t>
  </si>
  <si>
    <t xml:space="preserve">        attain after the last payment is made.</t>
  </si>
  <si>
    <t xml:space="preserve">             the period = 1; payment at the end of the </t>
  </si>
  <si>
    <t xml:space="preserve">             period = 0 or omitted.</t>
  </si>
  <si>
    <t>Enter 1 or 0 as appropriately for Type.</t>
  </si>
  <si>
    <t>At the bottom of the table enter "Total" on the final line</t>
  </si>
  <si>
    <t>in the Period column and then total the Cash and PV columns.</t>
  </si>
  <si>
    <t>For calculate the Present Value of Lease Payments, you can use the</t>
  </si>
  <si>
    <t>Financial "PV" formula if the lease payments are the same very pay period</t>
  </si>
  <si>
    <t>or you can use the template below</t>
  </si>
  <si>
    <t>Nper: Enter the total number of payments</t>
  </si>
  <si>
    <t>Pmt:  Enter the payment amount for each period</t>
  </si>
  <si>
    <t>Fv:   Enter "0" or omitted</t>
  </si>
  <si>
    <t>Type:  Follow directions</t>
  </si>
  <si>
    <t>Rate:  Enter interest rate for the pay periods.</t>
  </si>
  <si>
    <t>Expense</t>
  </si>
  <si>
    <t>Liability Reduction</t>
  </si>
  <si>
    <t>Liability Balance</t>
  </si>
  <si>
    <t>Create a Lease Liability Amorization Schedule - excel template</t>
  </si>
  <si>
    <t>Enter the cash payments in each period.  Because payments are</t>
  </si>
  <si>
    <t>made in advance the first payment is made in period 1.</t>
  </si>
  <si>
    <t>Enter "0" for expense in period 0 and period 1 (because payments</t>
  </si>
  <si>
    <t>are made in advance). In expense for period 2; enter the cell</t>
  </si>
  <si>
    <t xml:space="preserve">for period 1 Liability balance and multiply by the interest rate for </t>
  </si>
  <si>
    <t xml:space="preserve">the payment period (annual percent rate divided by the number </t>
  </si>
  <si>
    <t>of .payments in a year)</t>
  </si>
  <si>
    <t>Step 4</t>
  </si>
  <si>
    <t>Copy the formula for expense in period 2 down for the remaining</t>
  </si>
  <si>
    <t>Step 5</t>
  </si>
  <si>
    <t>The formula for each liability reduction cell is the corresponding</t>
  </si>
  <si>
    <t xml:space="preserve">cash cell minus the corresponding expense cell.  Starting in </t>
  </si>
  <si>
    <t>Liability reduction cell for period 0 = B4 cell minus C4 cell.</t>
  </si>
  <si>
    <t>Expense cell for period 2 = E5 cell multiply by the interest rate</t>
  </si>
  <si>
    <t>expense cells in the column.</t>
  </si>
  <si>
    <t xml:space="preserve">period 0.  </t>
  </si>
  <si>
    <t>Copy the formula in liability reduction in period 0 down for the</t>
  </si>
  <si>
    <t>remaining liability reduction cells in the column.</t>
  </si>
  <si>
    <t>Step 6</t>
  </si>
  <si>
    <t>Enter "0" for the liability balance in period 0.  In liability balance</t>
  </si>
  <si>
    <t>for period 1, enter the cell for the liability balance in period 0</t>
  </si>
  <si>
    <t>minus the liability reduction in period 1.  So it’s the previously</t>
  </si>
  <si>
    <t>liability balance reduced by the current liability reduction.</t>
  </si>
  <si>
    <t>Liability balance for period 1 = E4 minus D5.</t>
  </si>
  <si>
    <t>Step 7</t>
  </si>
  <si>
    <t>Copy the formula for liability balance in period 1 down for the</t>
  </si>
  <si>
    <t>remaining liability balance cells in the column.</t>
  </si>
  <si>
    <t>Step 8</t>
  </si>
  <si>
    <t>Step 9</t>
  </si>
  <si>
    <t>Lease Asset Amortization Schedule</t>
  </si>
  <si>
    <t>LEASE Example #1</t>
  </si>
  <si>
    <t>fiscal years</t>
  </si>
  <si>
    <t>Contract for 5 buses</t>
  </si>
  <si>
    <t>july</t>
  </si>
  <si>
    <t>august</t>
  </si>
  <si>
    <t>Lease Start Date</t>
  </si>
  <si>
    <t>september</t>
  </si>
  <si>
    <t>Lease End Date</t>
  </si>
  <si>
    <t>october</t>
  </si>
  <si>
    <t xml:space="preserve">Lease payment due on </t>
  </si>
  <si>
    <t>1st of each mth</t>
  </si>
  <si>
    <t>november</t>
  </si>
  <si>
    <t>december</t>
  </si>
  <si>
    <t>Lease Term</t>
  </si>
  <si>
    <t>n</t>
  </si>
  <si>
    <t>5 years</t>
  </si>
  <si>
    <t>january</t>
  </si>
  <si>
    <t>Number of lease payments per year</t>
  </si>
  <si>
    <t>m</t>
  </si>
  <si>
    <t>february</t>
  </si>
  <si>
    <t>Annual Interest Rate</t>
  </si>
  <si>
    <t>APR</t>
  </si>
  <si>
    <t>march</t>
  </si>
  <si>
    <t>Total number of lease payments</t>
  </si>
  <si>
    <t>apri</t>
  </si>
  <si>
    <t>Periodic lease payment (monthly)</t>
  </si>
  <si>
    <t>may</t>
  </si>
  <si>
    <t>june</t>
  </si>
  <si>
    <t>Initial Lease Liability</t>
  </si>
  <si>
    <t>Prepayments at or before beginning of lease</t>
  </si>
  <si>
    <t>Initial Direct Costs if ancillary charges to place Leased Asset in use</t>
  </si>
  <si>
    <t>Lease Incentive(s) received from lessor at or before the beginning of lease</t>
  </si>
  <si>
    <t>Value of Lease Asset to be amortized</t>
  </si>
  <si>
    <t>Lease Asset amount to be amortized monthly (Total premium divided 60 mths.)</t>
  </si>
  <si>
    <t>Monthly Amortized Lease Asset Amount - Rounded</t>
  </si>
  <si>
    <t>Yearly Amortized Lease Asset Amount (Rounded mthly amortized amount times 12)</t>
  </si>
  <si>
    <t>Unamortized Lease Asset</t>
  </si>
  <si>
    <t>Fiscal Year Ended June 30:</t>
  </si>
  <si>
    <t>$</t>
  </si>
  <si>
    <t>2026 - 2030</t>
  </si>
  <si>
    <t>Total Lease Asset</t>
  </si>
  <si>
    <t>Lease Liability Calculation and Amortization Schedule</t>
  </si>
  <si>
    <t>PV(rate, nper, pmt, [fv], [type]</t>
  </si>
  <si>
    <t xml:space="preserve">Calculates present value </t>
  </si>
  <si>
    <t>Interest rate revelant for each period (APR/m)</t>
  </si>
  <si>
    <t>rate</t>
  </si>
  <si>
    <t>nper</t>
  </si>
  <si>
    <t>pmt</t>
  </si>
  <si>
    <t>Residual payment of lease</t>
  </si>
  <si>
    <t>[fv]</t>
  </si>
  <si>
    <t>Type (payment due at beginning or end of period)</t>
  </si>
  <si>
    <t>[type]</t>
  </si>
  <si>
    <t>Present value of lease payments</t>
  </si>
  <si>
    <t>PV</t>
  </si>
  <si>
    <t>Adjustments to Lease Liability Balance</t>
  </si>
  <si>
    <t xml:space="preserve">Summary of Lease Liability Amortization </t>
  </si>
  <si>
    <t>Principal</t>
  </si>
  <si>
    <t>Interest</t>
  </si>
  <si>
    <t xml:space="preserve">     Lease Example # 1</t>
  </si>
  <si>
    <t xml:space="preserve">     Lease #2 </t>
  </si>
  <si>
    <t xml:space="preserve">     Lease #3</t>
  </si>
  <si>
    <t xml:space="preserve">     Lease #4</t>
  </si>
  <si>
    <t>Total Principal and Interest</t>
  </si>
  <si>
    <t>LEASE _______ #1</t>
  </si>
  <si>
    <t>You can use the "What IF Analysis" - "Goal Seek" under Data</t>
  </si>
  <si>
    <t>and set the value for the last cell as 0.00 and have the value</t>
  </si>
  <si>
    <t>in the Liability Balance column for period 0 calculation</t>
  </si>
  <si>
    <t>by the computer.</t>
  </si>
  <si>
    <t>For the Present Value column, click the third symbol in the box to</t>
  </si>
  <si>
    <t>the right of the spreadsheet location box (box is to the left of the</t>
  </si>
  <si>
    <t>info enter box. Select the "Financial" category; then select "PV"</t>
  </si>
  <si>
    <t>under function. Press "OK" button</t>
  </si>
  <si>
    <t>OR you can select "Formulas" from the Header row at the top of the</t>
  </si>
  <si>
    <t>spreadsheet. Select the "Financial" drop down and then select "PV"</t>
  </si>
  <si>
    <t>For the Nper box in the formula select the Column A cell for the PV</t>
  </si>
  <si>
    <t>row being calculated.  For the payment amount enter "0" or leave</t>
  </si>
  <si>
    <t>it blank.  For the "Fv" box enter negative select the cell in Column B</t>
  </si>
  <si>
    <t>on the row.</t>
  </si>
  <si>
    <t xml:space="preserve">Total </t>
  </si>
  <si>
    <t>Type = 1</t>
  </si>
  <si>
    <t>Fv = -B4</t>
  </si>
  <si>
    <t>Pmt = blank or zero</t>
  </si>
  <si>
    <t>Nper = A4</t>
  </si>
  <si>
    <t>Rate = .06/12</t>
  </si>
  <si>
    <t>Using Excel to Create a Lease Liability Amortization Schedule</t>
  </si>
  <si>
    <t>Using Excel to Calculate Present Value of Minimum Lease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</si>
</sst>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??_);_(@_)"/>
    <numFmt numFmtId="165" formatCode="_(* #,##0.00_);_(* \(#,##0.00\);_(* &quot;-&quot;??????_);_(@_)"/>
    <numFmt numFmtId="166" formatCode="0.0000%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8" fillId="0" borderId="0"/>
  </cellStyleXfs>
  <cellXfs count="64">
    <xf numFmtId="0" fontId="0" fillId="0" borderId="0" xfId="0"/>
    <xf numFmtId="43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4" applyFont="1"/>
    <xf numFmtId="15" fontId="0" fillId="0" borderId="0" xfId="0" applyNumberFormat="1"/>
    <xf numFmtId="14" fontId="0" fillId="0" borderId="0" xfId="0" applyNumberFormat="1"/>
    <xf numFmtId="0" fontId="0" fillId="4" borderId="0" xfId="0" applyFill="1"/>
    <xf numFmtId="9" fontId="0" fillId="0" borderId="0" xfId="0" applyNumberFormat="1"/>
    <xf numFmtId="0" fontId="7" fillId="0" borderId="0" xfId="0" applyFont="1" applyAlignment="1">
      <alignment horizontal="left" wrapText="1"/>
    </xf>
    <xf numFmtId="8" fontId="0" fillId="0" borderId="0" xfId="0" applyNumberFormat="1"/>
    <xf numFmtId="44" fontId="0" fillId="0" borderId="0" xfId="0" applyNumberFormat="1"/>
    <xf numFmtId="44" fontId="3" fillId="5" borderId="1" xfId="0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left" indent="1"/>
    </xf>
    <xf numFmtId="4" fontId="7" fillId="0" borderId="0" xfId="0" applyNumberFormat="1" applyFont="1" applyAlignment="1">
      <alignment horizontal="right"/>
    </xf>
    <xf numFmtId="4" fontId="7" fillId="0" borderId="0" xfId="1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4" fontId="7" fillId="0" borderId="2" xfId="1" applyNumberFormat="1" applyFont="1" applyBorder="1" applyAlignment="1">
      <alignment horizontal="right"/>
    </xf>
    <xf numFmtId="4" fontId="7" fillId="0" borderId="4" xfId="2" applyNumberFormat="1" applyFont="1" applyBorder="1" applyAlignment="1">
      <alignment horizontal="right"/>
    </xf>
    <xf numFmtId="0" fontId="5" fillId="3" borderId="0" xfId="3" applyFont="1" applyFill="1"/>
    <xf numFmtId="0" fontId="10" fillId="0" borderId="0" xfId="0" applyFont="1"/>
    <xf numFmtId="166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44" fontId="0" fillId="0" borderId="5" xfId="0" applyNumberFormat="1" applyBorder="1"/>
    <xf numFmtId="0" fontId="11" fillId="0" borderId="0" xfId="0" applyFont="1"/>
    <xf numFmtId="0" fontId="7" fillId="0" borderId="2" xfId="0" applyFont="1" applyBorder="1" applyAlignment="1">
      <alignment horizontal="center" wrapText="1"/>
    </xf>
    <xf numFmtId="4" fontId="12" fillId="0" borderId="0" xfId="0" applyNumberFormat="1" applyFont="1" applyAlignment="1">
      <alignment horizontal="right"/>
    </xf>
    <xf numFmtId="4" fontId="12" fillId="0" borderId="0" xfId="1" applyNumberFormat="1" applyFont="1" applyAlignment="1">
      <alignment horizontal="right"/>
    </xf>
    <xf numFmtId="4" fontId="0" fillId="0" borderId="6" xfId="0" applyNumberFormat="1" applyBorder="1"/>
    <xf numFmtId="4" fontId="0" fillId="0" borderId="4" xfId="0" applyNumberFormat="1" applyBorder="1"/>
    <xf numFmtId="43" fontId="1" fillId="0" borderId="1" xfId="0" applyNumberFormat="1" applyFont="1" applyFill="1" applyBorder="1" applyAlignment="1">
      <alignment horizontal="center"/>
    </xf>
    <xf numFmtId="43" fontId="0" fillId="0" borderId="1" xfId="0" applyNumberFormat="1" applyBorder="1"/>
    <xf numFmtId="0" fontId="0" fillId="0" borderId="1" xfId="0" applyBorder="1"/>
    <xf numFmtId="0" fontId="1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/>
    </xf>
    <xf numFmtId="0" fontId="5" fillId="3" borderId="0" xfId="3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3" fontId="0" fillId="0" borderId="7" xfId="0" applyNumberFormat="1" applyBorder="1"/>
    <xf numFmtId="43" fontId="0" fillId="0" borderId="8" xfId="0" applyNumberFormat="1" applyBorder="1"/>
    <xf numFmtId="43" fontId="3" fillId="7" borderId="1" xfId="0" applyNumberFormat="1" applyFont="1" applyFill="1" applyBorder="1"/>
    <xf numFmtId="0" fontId="3" fillId="7" borderId="1" xfId="0" applyFont="1" applyFill="1" applyBorder="1" applyAlignment="1">
      <alignment horizontal="center"/>
    </xf>
    <xf numFmtId="43" fontId="0" fillId="0" borderId="9" xfId="0" applyNumberFormat="1" applyBorder="1"/>
    <xf numFmtId="43" fontId="0" fillId="0" borderId="10" xfId="0" applyNumberFormat="1" applyBorder="1"/>
    <xf numFmtId="8" fontId="0" fillId="0" borderId="1" xfId="0" applyNumberFormat="1" applyBorder="1"/>
    <xf numFmtId="43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43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 2 2" xfId="3" xr:uid="{07938027-3373-4F50-AF96-2FF4954A2130}"/>
    <cellStyle name="Normal_Capital Lease Schedules" xfId="4" xr:uid="{068B0327-CC82-4E68-AE04-8763732D9F02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1600200</xdr:colOff>
      <xdr:row>0</xdr:row>
      <xdr:rowOff>73516</xdr:rowOff>
    </xdr:from>
    <xdr:to>
      <xdr:col>11</xdr:col>
      <xdr:colOff>558094</xdr:colOff>
      <xdr:row>16</xdr:row>
      <xdr:rowOff>31342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24335F-A474-4E25-B8C4-E7A75C726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0900" y="73516"/>
          <a:ext cx="5193594" cy="3005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49</xdr:row>
      <xdr:rowOff>30204</xdr:rowOff>
    </xdr:from>
    <xdr:to>
      <xdr:col>15</xdr:col>
      <xdr:colOff>211716</xdr:colOff>
      <xdr:row>54</xdr:row>
      <xdr:rowOff>133583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BF6E6-05F1-4F3D-BCCE-A558FA369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555204"/>
          <a:ext cx="9717666" cy="1055879"/>
        </a:xfrm>
        <a:prstGeom prst="rect">
          <a:avLst/>
        </a:prstGeom>
      </xdr:spPr>
    </xdr:pic>
    <xdr:clientData/>
  </xdr:twoCellAnchor>
  <xdr:twoCellAnchor>
    <xdr:from>
      <xdr:col>14</xdr:col>
      <xdr:colOff>66676</xdr:colOff>
      <xdr:row>49</xdr:row>
      <xdr:rowOff>190499</xdr:rowOff>
    </xdr:from>
    <xdr:to>
      <xdr:col>14</xdr:col>
      <xdr:colOff>504826</xdr:colOff>
      <xdr:row>52</xdr:row>
      <xdr:rowOff>142875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F11AFEC-9BDF-432F-AE49-737699F0AF88}"/>
            </a:ext>
          </a:extLst>
        </xdr:cNvPr>
        <xdr:cNvSpPr/>
      </xdr:nvSpPr>
      <xdr:spPr>
        <a:xfrm>
          <a:off x="9220201" y="9715499"/>
          <a:ext cx="438150" cy="523876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7974</xdr:colOff>
      <xdr:row>32</xdr:row>
      <xdr:rowOff>139701</xdr:rowOff>
    </xdr:from>
    <xdr:to>
      <xdr:col>5</xdr:col>
      <xdr:colOff>222646</xdr:colOff>
      <xdr:row>44</xdr:row>
      <xdr:rowOff>82913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61359A-5FE7-4063-8C42-78253D13D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1174" y="6426201"/>
          <a:ext cx="2424472" cy="2229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29</xdr:row>
      <xdr:rowOff>65688</xdr:rowOff>
    </xdr:from>
    <xdr:to>
      <xdr:col>11</xdr:col>
      <xdr:colOff>75499</xdr:colOff>
      <xdr:row>44</xdr:row>
      <xdr:rowOff>151994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13ADAB-3C7F-4D3A-9927-5B0A096B6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6085488"/>
          <a:ext cx="5076124" cy="29438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28</xdr:row>
      <xdr:rowOff>189513</xdr:rowOff>
    </xdr:from>
    <xdr:to>
      <xdr:col>14</xdr:col>
      <xdr:colOff>123124</xdr:colOff>
      <xdr:row>44</xdr:row>
      <xdr:rowOff>85319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713DB3-219D-4EAD-8B7E-1260F5A0E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6018813"/>
          <a:ext cx="5076124" cy="29438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ox\AUDIT\Data\E-mail%20Attachments\CMB06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AUDIT%20%20%20REVIEW%20REPORT%20-%20WRITE-UP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-fs\groups\Documents%20and%20Settings\davenpor\Local%20Settings\Temp\MXLibDir\CAFR-T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nerka\Desktop\FY_2013_Audit_Packet\Updated\Cash%20and%20Invest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ox\AUDIT\05-%20ANNUAL%20FINANCIAL%20REPORTS\Annual%20Financial%20Report%20FY2001\Model%20for%20FY2001\Model%20FY2001%20-%20Beginning%20Balances%20for%20each%20institution\TECH%20-%20%20AFR%202001%20Beg.%20Bal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-03%20Summary%20Schedule%20by%20Fund%20&amp;%20Cash%20Control%20Shee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EXH%20EXHIBIT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B%20Standards\GASB%2087%20-%20Leases\GASB%2087%20Lease%20Journal%20Entries%20(5.25.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06"/>
      <sheetName val="Sheet1"/>
      <sheetName val="Instr"/>
      <sheetName val="Research"/>
      <sheetName val="PubSer"/>
      <sheetName val="AcaSup"/>
      <sheetName val="Stuser"/>
      <sheetName val="InsSup"/>
      <sheetName val="PlantOp"/>
      <sheetName val="Aux"/>
      <sheetName val="sfo"/>
      <sheetName val="Sheet7"/>
    </sheetNames>
    <sheetDataSet>
      <sheetData sheetId="0">
        <row r="649">
          <cell r="L649">
            <v>43904320.019999996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Net Assets"/>
      <sheetName val="Revenues &amp; Expenditures"/>
      <sheetName val="Cash Flows"/>
      <sheetName val="Footnote #2 Cash and Investment"/>
      <sheetName val="Footnote #3 Accounts Receivable"/>
      <sheetName val="Footnote #4 Inventories"/>
      <sheetName val="Footnote #6 Capital Assets"/>
      <sheetName val="Footnote #7 Deferred Revenue"/>
      <sheetName val="Footnote #8"/>
      <sheetName val="Footnote #15 Functional vs Nat"/>
      <sheetName val="19 Fund Balances"/>
      <sheetName val="13 Detail of Investments"/>
      <sheetName val="17 Agency Fu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Net Assets"/>
      <sheetName val="Revenues &amp; Expenses"/>
      <sheetName val="Cash Flows"/>
      <sheetName val="reconcile beg cash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posits and Investments"/>
      <sheetName val="Cash Collateralization"/>
      <sheetName val="Table - Categorization of Dep"/>
      <sheetName val="Table -Categorization of Inv"/>
      <sheetName val="Table - Credit Quality Risk"/>
      <sheetName val="Auth for Release of Info"/>
      <sheetName val="Collateralization Inquiry"/>
      <sheetName val="Investment Registration Inquiry"/>
    </sheetNames>
    <sheetDataSet>
      <sheetData sheetId="0" refreshError="1"/>
      <sheetData sheetId="1">
        <row r="14">
          <cell r="B14" t="str">
            <v>yes</v>
          </cell>
        </row>
        <row r="21">
          <cell r="B21" t="str">
            <v>no</v>
          </cell>
        </row>
        <row r="25">
          <cell r="B25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Leadsheet"/>
      <sheetName val="Ctrl Sht by Bank"/>
      <sheetName val="Att - Misstatement"/>
      <sheetName val="Cash by Bk&amp;Fd optional "/>
      <sheetName val="(a) Ctrl Sht by Bank"/>
      <sheetName val="C-3a Cash Leadsheet"/>
      <sheetName val="C-3b Ctrl Sht by Bank"/>
      <sheetName val="(a)Ctrl Sht by Bank "/>
      <sheetName val="Ctrl Sht by Bank entity"/>
      <sheetName val="(a) Cash Leadsheet"/>
      <sheetName val="(b) Ctrl Sht by Bank entity"/>
      <sheetName val="(a) Ctrl Sht by Bank FY2008"/>
      <sheetName val="Ctrl Sht by Bank "/>
      <sheetName val="Cash Leadsheet (a)"/>
      <sheetName val="Ctrl Sht by Bank  (b)"/>
      <sheetName val="Cash Leadsheet(C-3a)"/>
      <sheetName val="Ctrl Sht by Bank (C-3b)"/>
      <sheetName val="Ctrl Sht Schl Acct"/>
      <sheetName val="Breakdown of SAA by GF-Agency "/>
      <sheetName val="Activity for Schl Accts-Per Man"/>
      <sheetName val="GL Amts-School Activity Accts"/>
      <sheetName val="Cash by Bk&amp;Fd optional  (2)"/>
      <sheetName val="Cash-GL Account Totals"/>
      <sheetName val="Attachment Sheet"/>
      <sheetName val="Cash Leadsheet 1 of 3"/>
      <sheetName val="Ctrl Sht by Bank 2 of 3"/>
      <sheetName val="Cash by Bk&amp;Fd 3 of 3"/>
      <sheetName val="Pivot table"/>
      <sheetName val="Pivot"/>
      <sheetName val="Cash by Bk&amp;Fd optional -na"/>
      <sheetName val="Ctrl Sht by Bank - NA"/>
      <sheetName val="Tickmarks"/>
      <sheetName val="Cash Sch-by Bk &amp; Fd "/>
      <sheetName val="07 6291 WTBAccountTotals"/>
      <sheetName val="Cash by Bk&amp;Fd optional-joi "/>
      <sheetName val="pivot table by fund"/>
      <sheetName val="Memo"/>
      <sheetName val="C-03a Cash Leadsheet"/>
      <sheetName val="C-03b Ctrl Sht by Bank entity"/>
      <sheetName val="C-03c Misstatement"/>
      <sheetName val="Ctrl Sht by Bank (2007)"/>
      <sheetName val="Cash by Bk&amp;Fd optional  (2007)"/>
      <sheetName val="Ctrl Sht by Bank 07"/>
      <sheetName val="Cash by Bk&amp;Fd 07"/>
      <sheetName val="(B) Ctrl Sht by Bank"/>
      <sheetName val="attachment"/>
      <sheetName val="Att "/>
      <sheetName val="Cash by Bk&amp;Fd NA"/>
      <sheetName val="Ctrl Sht by Bank (2)"/>
      <sheetName val="WTBAccountTotals"/>
      <sheetName val="Sheet1"/>
    </sheetNames>
    <sheetDataSet>
      <sheetData sheetId="0">
        <row r="23">
          <cell r="B23">
            <v>16117328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>
        <row r="26">
          <cell r="G26">
            <v>138445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>
        <row r="40">
          <cell r="F40">
            <v>128514.5</v>
          </cell>
        </row>
      </sheetData>
      <sheetData sheetId="35">
        <row r="26">
          <cell r="G26">
            <v>138445</v>
          </cell>
        </row>
      </sheetData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AP Memo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Sch-4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 Info"/>
      <sheetName val="Short-Term Lease Examples"/>
      <sheetName val="Ownership Transferred"/>
      <sheetName val="Lease Examples"/>
      <sheetName val="Lease Example #3"/>
      <sheetName val="JE #2 Changes During Year"/>
      <sheetName val="Journal Entries"/>
      <sheetName val="Calculating Lease Term"/>
      <sheetName val="Calculating Liability &amp; Asset"/>
      <sheetName val="Lease Asset Amort Sch (all)"/>
      <sheetName val="Lease Liability Amort Sch (all)"/>
      <sheetName val="Create Amort Sch Lease Liab (1)"/>
      <sheetName val="PV of lease pymnts &amp; liab amort"/>
      <sheetName val="Lease Liability Note"/>
      <sheetName val="Summary &quot;All Other Leases&quot; 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E033-D344-4FB2-B9A3-4C2B4AFD76A5}">
  <dimension ref="A1:J50"/>
  <sheetViews>
    <sheetView zoomScaleNormal="100" workbookViewId="0">
      <selection activeCell="D12" sqref="D12"/>
    </sheetView>
  </sheetViews>
  <sheetFormatPr defaultRowHeight="15" x14ac:dyDescent="0.25"/>
  <cols>
    <col min="1" max="2" width="11" customWidth="1"/>
    <col min="3" max="3" width="14.5703125" customWidth="1"/>
    <col min="5" max="5" width="38.7109375" customWidth="1"/>
  </cols>
  <sheetData>
    <row r="1" spans="1:2" x14ac:dyDescent="0.25">
      <c r="A1" t="s">
        <v>24</v>
      </c>
    </row>
    <row r="2" spans="1:2" x14ac:dyDescent="0.25">
      <c r="A2" t="s">
        <v>25</v>
      </c>
    </row>
    <row r="3" spans="1:2" x14ac:dyDescent="0.25">
      <c r="A3" t="s">
        <v>26</v>
      </c>
    </row>
    <row r="5" spans="1:2" x14ac:dyDescent="0.25">
      <c r="B5" t="s">
        <v>31</v>
      </c>
    </row>
    <row r="6" spans="1:2" x14ac:dyDescent="0.25">
      <c r="B6" t="s">
        <v>27</v>
      </c>
    </row>
    <row r="7" spans="1:2" x14ac:dyDescent="0.25">
      <c r="B7" t="s">
        <v>28</v>
      </c>
    </row>
    <row r="8" spans="1:2" x14ac:dyDescent="0.25">
      <c r="B8" t="s">
        <v>29</v>
      </c>
    </row>
    <row r="9" spans="1:2" x14ac:dyDescent="0.25">
      <c r="B9" t="s">
        <v>30</v>
      </c>
    </row>
    <row r="22" spans="1:5" x14ac:dyDescent="0.25">
      <c r="A22" t="s">
        <v>4</v>
      </c>
    </row>
    <row r="24" spans="1:5" x14ac:dyDescent="0.25">
      <c r="A24" s="41" t="s">
        <v>0</v>
      </c>
      <c r="B24" s="41" t="s">
        <v>1</v>
      </c>
      <c r="C24" s="41" t="s">
        <v>2</v>
      </c>
      <c r="E24" t="s">
        <v>7</v>
      </c>
    </row>
    <row r="25" spans="1:5" x14ac:dyDescent="0.25">
      <c r="A25" s="42">
        <v>0</v>
      </c>
      <c r="B25" s="38"/>
      <c r="C25" s="43"/>
      <c r="E25" t="s">
        <v>3</v>
      </c>
    </row>
    <row r="26" spans="1:5" x14ac:dyDescent="0.25">
      <c r="A26" s="44">
        <f>A25+1</f>
        <v>1</v>
      </c>
      <c r="B26" s="39"/>
      <c r="C26" s="40"/>
      <c r="E26" t="s">
        <v>5</v>
      </c>
    </row>
    <row r="27" spans="1:5" x14ac:dyDescent="0.25">
      <c r="A27" s="44">
        <f t="shared" ref="A27:A48" si="0">A26+1</f>
        <v>2</v>
      </c>
      <c r="B27" s="39"/>
      <c r="C27" s="40"/>
      <c r="E27" t="s">
        <v>6</v>
      </c>
    </row>
    <row r="28" spans="1:5" x14ac:dyDescent="0.25">
      <c r="A28" s="44">
        <f t="shared" si="0"/>
        <v>3</v>
      </c>
      <c r="B28" s="39"/>
      <c r="C28" s="40"/>
    </row>
    <row r="29" spans="1:5" x14ac:dyDescent="0.25">
      <c r="A29" s="44">
        <f t="shared" si="0"/>
        <v>4</v>
      </c>
      <c r="B29" s="39"/>
      <c r="C29" s="40"/>
      <c r="E29" t="s">
        <v>8</v>
      </c>
    </row>
    <row r="30" spans="1:5" x14ac:dyDescent="0.25">
      <c r="A30" s="44">
        <f t="shared" si="0"/>
        <v>5</v>
      </c>
      <c r="B30" s="39"/>
      <c r="C30" s="40"/>
      <c r="E30" t="s">
        <v>9</v>
      </c>
    </row>
    <row r="31" spans="1:5" x14ac:dyDescent="0.25">
      <c r="A31" s="44">
        <f t="shared" si="0"/>
        <v>6</v>
      </c>
      <c r="B31" s="39"/>
      <c r="C31" s="40"/>
    </row>
    <row r="32" spans="1:5" x14ac:dyDescent="0.25">
      <c r="A32" s="44">
        <f t="shared" si="0"/>
        <v>7</v>
      </c>
      <c r="B32" s="39"/>
      <c r="C32" s="40"/>
      <c r="E32" t="s">
        <v>10</v>
      </c>
    </row>
    <row r="33" spans="1:10" x14ac:dyDescent="0.25">
      <c r="A33" s="44">
        <f t="shared" si="0"/>
        <v>8</v>
      </c>
      <c r="B33" s="39"/>
      <c r="C33" s="40"/>
      <c r="E33" t="s">
        <v>134</v>
      </c>
      <c r="J33" t="s">
        <v>15</v>
      </c>
    </row>
    <row r="34" spans="1:10" x14ac:dyDescent="0.25">
      <c r="A34" s="44">
        <f t="shared" si="0"/>
        <v>9</v>
      </c>
      <c r="B34" s="39"/>
      <c r="C34" s="40"/>
      <c r="E34" t="s">
        <v>135</v>
      </c>
      <c r="J34" t="s">
        <v>12</v>
      </c>
    </row>
    <row r="35" spans="1:10" x14ac:dyDescent="0.25">
      <c r="A35" s="44">
        <f t="shared" si="0"/>
        <v>10</v>
      </c>
      <c r="B35" s="39"/>
      <c r="C35" s="40"/>
      <c r="E35" t="s">
        <v>136</v>
      </c>
      <c r="J35" t="s">
        <v>11</v>
      </c>
    </row>
    <row r="36" spans="1:10" x14ac:dyDescent="0.25">
      <c r="A36" s="44">
        <f t="shared" si="0"/>
        <v>11</v>
      </c>
      <c r="B36" s="39"/>
      <c r="C36" s="40"/>
      <c r="E36" t="s">
        <v>137</v>
      </c>
      <c r="J36" t="s">
        <v>13</v>
      </c>
    </row>
    <row r="37" spans="1:10" x14ac:dyDescent="0.25">
      <c r="A37" s="44">
        <f t="shared" si="0"/>
        <v>12</v>
      </c>
      <c r="B37" s="39"/>
      <c r="C37" s="40"/>
      <c r="J37" t="s">
        <v>14</v>
      </c>
    </row>
    <row r="38" spans="1:10" x14ac:dyDescent="0.25">
      <c r="A38" s="44">
        <f t="shared" si="0"/>
        <v>13</v>
      </c>
      <c r="B38" s="39"/>
      <c r="C38" s="40"/>
      <c r="E38" t="s">
        <v>138</v>
      </c>
      <c r="J38" t="s">
        <v>16</v>
      </c>
    </row>
    <row r="39" spans="1:10" x14ac:dyDescent="0.25">
      <c r="A39" s="44">
        <f t="shared" si="0"/>
        <v>14</v>
      </c>
      <c r="B39" s="39"/>
      <c r="C39" s="40"/>
      <c r="E39" t="s">
        <v>139</v>
      </c>
      <c r="J39" t="s">
        <v>18</v>
      </c>
    </row>
    <row r="40" spans="1:10" x14ac:dyDescent="0.25">
      <c r="A40" s="44">
        <f t="shared" si="0"/>
        <v>15</v>
      </c>
      <c r="B40" s="39"/>
      <c r="C40" s="40"/>
      <c r="J40" t="s">
        <v>17</v>
      </c>
    </row>
    <row r="41" spans="1:10" x14ac:dyDescent="0.25">
      <c r="A41" s="44">
        <f t="shared" si="0"/>
        <v>16</v>
      </c>
      <c r="B41" s="39"/>
      <c r="C41" s="40"/>
      <c r="E41" t="s">
        <v>140</v>
      </c>
      <c r="J41" t="s">
        <v>19</v>
      </c>
    </row>
    <row r="42" spans="1:10" x14ac:dyDescent="0.25">
      <c r="A42" s="44">
        <f t="shared" si="0"/>
        <v>17</v>
      </c>
      <c r="B42" s="39"/>
      <c r="C42" s="40"/>
      <c r="E42" t="s">
        <v>141</v>
      </c>
      <c r="J42" t="s">
        <v>20</v>
      </c>
    </row>
    <row r="43" spans="1:10" x14ac:dyDescent="0.25">
      <c r="A43" s="44">
        <f t="shared" si="0"/>
        <v>18</v>
      </c>
      <c r="B43" s="39"/>
      <c r="C43" s="40"/>
      <c r="E43" t="s">
        <v>142</v>
      </c>
    </row>
    <row r="44" spans="1:10" x14ac:dyDescent="0.25">
      <c r="A44" s="44">
        <f t="shared" si="0"/>
        <v>19</v>
      </c>
      <c r="B44" s="39"/>
      <c r="C44" s="40"/>
      <c r="E44" t="s">
        <v>143</v>
      </c>
    </row>
    <row r="45" spans="1:10" x14ac:dyDescent="0.25">
      <c r="A45" s="44">
        <f t="shared" si="0"/>
        <v>20</v>
      </c>
      <c r="B45" s="39"/>
      <c r="C45" s="40"/>
      <c r="E45" t="s">
        <v>21</v>
      </c>
    </row>
    <row r="46" spans="1:10" x14ac:dyDescent="0.25">
      <c r="A46" s="44">
        <f t="shared" si="0"/>
        <v>21</v>
      </c>
      <c r="B46" s="39"/>
      <c r="C46" s="40"/>
    </row>
    <row r="47" spans="1:10" x14ac:dyDescent="0.25">
      <c r="A47" s="44">
        <f t="shared" si="0"/>
        <v>22</v>
      </c>
      <c r="B47" s="39"/>
      <c r="C47" s="40"/>
      <c r="E47" t="s">
        <v>22</v>
      </c>
    </row>
    <row r="48" spans="1:10" x14ac:dyDescent="0.25">
      <c r="A48" s="44">
        <f t="shared" si="0"/>
        <v>23</v>
      </c>
      <c r="B48" s="39"/>
      <c r="C48" s="40"/>
      <c r="E48" t="s">
        <v>23</v>
      </c>
    </row>
    <row r="49" spans="1:3" x14ac:dyDescent="0.25">
      <c r="A49" s="44"/>
      <c r="B49" s="39"/>
      <c r="C49" s="40"/>
    </row>
    <row r="50" spans="1:3" x14ac:dyDescent="0.25">
      <c r="A50" s="40"/>
      <c r="B50" s="40"/>
      <c r="C50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722F-C2D5-4A6D-8571-754B6F462FCC}">
  <dimension ref="A1:G49"/>
  <sheetViews>
    <sheetView zoomScaleNormal="100" workbookViewId="0">
      <selection activeCell="G2" sqref="G2"/>
    </sheetView>
  </sheetViews>
  <sheetFormatPr defaultRowHeight="15" x14ac:dyDescent="0.25"/>
  <cols>
    <col min="1" max="5" width="11" customWidth="1"/>
  </cols>
  <sheetData>
    <row r="1" spans="1:7" x14ac:dyDescent="0.25">
      <c r="A1" t="s">
        <v>35</v>
      </c>
    </row>
    <row r="3" spans="1:7" ht="30" x14ac:dyDescent="0.25">
      <c r="A3" s="46" t="s">
        <v>0</v>
      </c>
      <c r="B3" s="41" t="s">
        <v>1</v>
      </c>
      <c r="C3" s="41" t="s">
        <v>32</v>
      </c>
      <c r="D3" s="45" t="s">
        <v>33</v>
      </c>
      <c r="E3" s="45" t="s">
        <v>34</v>
      </c>
    </row>
    <row r="4" spans="1:7" x14ac:dyDescent="0.25">
      <c r="A4" s="44">
        <v>0</v>
      </c>
      <c r="B4" s="40"/>
      <c r="C4" s="40"/>
      <c r="D4" s="40"/>
      <c r="E4" s="40"/>
      <c r="G4" t="s">
        <v>7</v>
      </c>
    </row>
    <row r="5" spans="1:7" x14ac:dyDescent="0.25">
      <c r="A5" s="44">
        <f>A4+1</f>
        <v>1</v>
      </c>
      <c r="B5" s="40"/>
      <c r="C5" s="40"/>
      <c r="D5" s="40"/>
      <c r="E5" s="40"/>
      <c r="G5" t="s">
        <v>3</v>
      </c>
    </row>
    <row r="6" spans="1:7" x14ac:dyDescent="0.25">
      <c r="A6" s="44">
        <f t="shared" ref="A6:A27" si="0">A5+1</f>
        <v>2</v>
      </c>
      <c r="B6" s="40"/>
      <c r="C6" s="40"/>
      <c r="D6" s="40"/>
      <c r="E6" s="40"/>
    </row>
    <row r="7" spans="1:7" x14ac:dyDescent="0.25">
      <c r="A7" s="44">
        <f t="shared" si="0"/>
        <v>3</v>
      </c>
      <c r="B7" s="40"/>
      <c r="C7" s="40"/>
      <c r="D7" s="40"/>
      <c r="E7" s="40"/>
    </row>
    <row r="8" spans="1:7" x14ac:dyDescent="0.25">
      <c r="A8" s="44">
        <f t="shared" si="0"/>
        <v>4</v>
      </c>
      <c r="B8" s="40"/>
      <c r="C8" s="40"/>
      <c r="D8" s="40"/>
      <c r="E8" s="40"/>
      <c r="G8" t="s">
        <v>8</v>
      </c>
    </row>
    <row r="9" spans="1:7" x14ac:dyDescent="0.25">
      <c r="A9" s="44">
        <f t="shared" si="0"/>
        <v>5</v>
      </c>
      <c r="B9" s="40"/>
      <c r="C9" s="40"/>
      <c r="D9" s="40"/>
      <c r="E9" s="40"/>
      <c r="G9" t="s">
        <v>36</v>
      </c>
    </row>
    <row r="10" spans="1:7" x14ac:dyDescent="0.25">
      <c r="A10" s="44">
        <f t="shared" si="0"/>
        <v>6</v>
      </c>
      <c r="B10" s="40"/>
      <c r="C10" s="40"/>
      <c r="D10" s="40"/>
      <c r="E10" s="40"/>
      <c r="G10" t="s">
        <v>37</v>
      </c>
    </row>
    <row r="11" spans="1:7" x14ac:dyDescent="0.25">
      <c r="A11" s="44">
        <f t="shared" si="0"/>
        <v>7</v>
      </c>
      <c r="B11" s="40"/>
      <c r="C11" s="40"/>
      <c r="D11" s="40"/>
      <c r="E11" s="40"/>
    </row>
    <row r="12" spans="1:7" x14ac:dyDescent="0.25">
      <c r="A12" s="44">
        <f t="shared" si="0"/>
        <v>8</v>
      </c>
      <c r="B12" s="40"/>
      <c r="C12" s="40"/>
      <c r="D12" s="40"/>
      <c r="E12" s="40"/>
      <c r="G12" t="s">
        <v>10</v>
      </c>
    </row>
    <row r="13" spans="1:7" x14ac:dyDescent="0.25">
      <c r="A13" s="44">
        <f t="shared" si="0"/>
        <v>9</v>
      </c>
      <c r="B13" s="40"/>
      <c r="C13" s="40"/>
      <c r="D13" s="40"/>
      <c r="E13" s="40"/>
      <c r="G13" t="s">
        <v>38</v>
      </c>
    </row>
    <row r="14" spans="1:7" x14ac:dyDescent="0.25">
      <c r="A14" s="44">
        <f t="shared" si="0"/>
        <v>10</v>
      </c>
      <c r="B14" s="40"/>
      <c r="C14" s="40"/>
      <c r="D14" s="40"/>
      <c r="E14" s="40"/>
      <c r="G14" t="s">
        <v>39</v>
      </c>
    </row>
    <row r="15" spans="1:7" x14ac:dyDescent="0.25">
      <c r="A15" s="44">
        <f t="shared" si="0"/>
        <v>11</v>
      </c>
      <c r="B15" s="40"/>
      <c r="C15" s="40"/>
      <c r="D15" s="40"/>
      <c r="E15" s="40"/>
      <c r="G15" t="s">
        <v>40</v>
      </c>
    </row>
    <row r="16" spans="1:7" x14ac:dyDescent="0.25">
      <c r="A16" s="44">
        <f t="shared" si="0"/>
        <v>12</v>
      </c>
      <c r="B16" s="40"/>
      <c r="C16" s="40"/>
      <c r="D16" s="40"/>
      <c r="E16" s="40"/>
      <c r="G16" t="s">
        <v>41</v>
      </c>
    </row>
    <row r="17" spans="1:7" x14ac:dyDescent="0.25">
      <c r="A17" s="44">
        <f t="shared" si="0"/>
        <v>13</v>
      </c>
      <c r="B17" s="40"/>
      <c r="C17" s="40"/>
      <c r="D17" s="40"/>
      <c r="E17" s="40"/>
      <c r="G17" t="s">
        <v>42</v>
      </c>
    </row>
    <row r="18" spans="1:7" x14ac:dyDescent="0.25">
      <c r="A18" s="44">
        <f t="shared" si="0"/>
        <v>14</v>
      </c>
      <c r="B18" s="40"/>
      <c r="C18" s="40"/>
      <c r="D18" s="40"/>
      <c r="E18" s="40"/>
      <c r="G18" t="s">
        <v>49</v>
      </c>
    </row>
    <row r="19" spans="1:7" x14ac:dyDescent="0.25">
      <c r="A19" s="44">
        <f t="shared" si="0"/>
        <v>15</v>
      </c>
      <c r="B19" s="40"/>
      <c r="C19" s="40"/>
      <c r="D19" s="40"/>
      <c r="E19" s="40"/>
    </row>
    <row r="20" spans="1:7" x14ac:dyDescent="0.25">
      <c r="A20" s="44">
        <f t="shared" si="0"/>
        <v>16</v>
      </c>
      <c r="B20" s="40"/>
      <c r="C20" s="40"/>
      <c r="D20" s="40"/>
      <c r="E20" s="40"/>
      <c r="G20" t="s">
        <v>43</v>
      </c>
    </row>
    <row r="21" spans="1:7" x14ac:dyDescent="0.25">
      <c r="A21" s="44">
        <f t="shared" si="0"/>
        <v>17</v>
      </c>
      <c r="B21" s="40"/>
      <c r="C21" s="40"/>
      <c r="D21" s="40"/>
      <c r="E21" s="40"/>
      <c r="G21" t="s">
        <v>44</v>
      </c>
    </row>
    <row r="22" spans="1:7" x14ac:dyDescent="0.25">
      <c r="A22" s="44">
        <f t="shared" si="0"/>
        <v>18</v>
      </c>
      <c r="B22" s="40"/>
      <c r="C22" s="40"/>
      <c r="D22" s="40"/>
      <c r="E22" s="40"/>
      <c r="G22" t="s">
        <v>50</v>
      </c>
    </row>
    <row r="23" spans="1:7" x14ac:dyDescent="0.25">
      <c r="A23" s="44">
        <f t="shared" si="0"/>
        <v>19</v>
      </c>
      <c r="B23" s="40"/>
      <c r="C23" s="40"/>
      <c r="D23" s="40"/>
      <c r="E23" s="40"/>
    </row>
    <row r="24" spans="1:7" x14ac:dyDescent="0.25">
      <c r="A24" s="44">
        <f t="shared" si="0"/>
        <v>20</v>
      </c>
      <c r="B24" s="40"/>
      <c r="C24" s="40"/>
      <c r="D24" s="40"/>
      <c r="E24" s="40"/>
      <c r="G24" t="s">
        <v>45</v>
      </c>
    </row>
    <row r="25" spans="1:7" x14ac:dyDescent="0.25">
      <c r="A25" s="44">
        <f t="shared" si="0"/>
        <v>21</v>
      </c>
      <c r="B25" s="40"/>
      <c r="C25" s="40"/>
      <c r="D25" s="40"/>
      <c r="E25" s="40"/>
      <c r="G25" t="s">
        <v>46</v>
      </c>
    </row>
    <row r="26" spans="1:7" x14ac:dyDescent="0.25">
      <c r="A26" s="44">
        <f t="shared" si="0"/>
        <v>22</v>
      </c>
      <c r="B26" s="40"/>
      <c r="C26" s="40"/>
      <c r="D26" s="40"/>
      <c r="E26" s="40"/>
      <c r="G26" t="s">
        <v>47</v>
      </c>
    </row>
    <row r="27" spans="1:7" x14ac:dyDescent="0.25">
      <c r="A27" s="44">
        <f t="shared" si="0"/>
        <v>23</v>
      </c>
      <c r="B27" s="40"/>
      <c r="C27" s="40"/>
      <c r="D27" s="40"/>
      <c r="E27" s="40"/>
      <c r="G27" t="s">
        <v>51</v>
      </c>
    </row>
    <row r="28" spans="1:7" x14ac:dyDescent="0.25">
      <c r="A28" s="44"/>
      <c r="B28" s="40"/>
      <c r="C28" s="40"/>
      <c r="D28" s="40"/>
      <c r="E28" s="40"/>
      <c r="G28" t="s">
        <v>48</v>
      </c>
    </row>
    <row r="30" spans="1:7" x14ac:dyDescent="0.25">
      <c r="G30" t="s">
        <v>54</v>
      </c>
    </row>
    <row r="31" spans="1:7" x14ac:dyDescent="0.25">
      <c r="G31" t="s">
        <v>52</v>
      </c>
    </row>
    <row r="32" spans="1:7" x14ac:dyDescent="0.25">
      <c r="G32" t="s">
        <v>53</v>
      </c>
    </row>
    <row r="34" spans="7:7" x14ac:dyDescent="0.25">
      <c r="G34" t="s">
        <v>60</v>
      </c>
    </row>
    <row r="35" spans="7:7" x14ac:dyDescent="0.25">
      <c r="G35" t="s">
        <v>55</v>
      </c>
    </row>
    <row r="36" spans="7:7" x14ac:dyDescent="0.25">
      <c r="G36" t="s">
        <v>56</v>
      </c>
    </row>
    <row r="37" spans="7:7" x14ac:dyDescent="0.25">
      <c r="G37" t="s">
        <v>57</v>
      </c>
    </row>
    <row r="38" spans="7:7" x14ac:dyDescent="0.25">
      <c r="G38" t="s">
        <v>58</v>
      </c>
    </row>
    <row r="39" spans="7:7" x14ac:dyDescent="0.25">
      <c r="G39" t="s">
        <v>59</v>
      </c>
    </row>
    <row r="41" spans="7:7" x14ac:dyDescent="0.25">
      <c r="G41" t="s">
        <v>63</v>
      </c>
    </row>
    <row r="42" spans="7:7" x14ac:dyDescent="0.25">
      <c r="G42" t="s">
        <v>61</v>
      </c>
    </row>
    <row r="43" spans="7:7" x14ac:dyDescent="0.25">
      <c r="G43" t="s">
        <v>62</v>
      </c>
    </row>
    <row r="45" spans="7:7" x14ac:dyDescent="0.25">
      <c r="G45" t="s">
        <v>64</v>
      </c>
    </row>
    <row r="46" spans="7:7" x14ac:dyDescent="0.25">
      <c r="G46" t="s">
        <v>130</v>
      </c>
    </row>
    <row r="47" spans="7:7" x14ac:dyDescent="0.25">
      <c r="G47" t="s">
        <v>131</v>
      </c>
    </row>
    <row r="48" spans="7:7" x14ac:dyDescent="0.25">
      <c r="G48" t="s">
        <v>132</v>
      </c>
    </row>
    <row r="49" spans="7:7" x14ac:dyDescent="0.25">
      <c r="G49" t="s">
        <v>133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CB12-760D-403E-8839-C9E1176AF799}">
  <dimension ref="A2:M95"/>
  <sheetViews>
    <sheetView zoomScaleNormal="100" workbookViewId="0">
      <selection activeCell="F5" sqref="F5"/>
    </sheetView>
  </sheetViews>
  <sheetFormatPr defaultRowHeight="15" x14ac:dyDescent="0.25"/>
  <cols>
    <col min="1" max="1" width="34.140625" customWidth="1"/>
    <col min="2" max="2" width="7" customWidth="1"/>
    <col min="3" max="3" width="2.7109375" customWidth="1"/>
    <col min="4" max="4" width="16" customWidth="1"/>
    <col min="5" max="5" width="3.85546875" customWidth="1"/>
    <col min="6" max="6" width="16.140625" customWidth="1"/>
    <col min="7" max="7" width="3.85546875" customWidth="1"/>
    <col min="8" max="8" width="10.7109375" bestFit="1" customWidth="1"/>
    <col min="9" max="12" width="5" customWidth="1"/>
    <col min="13" max="13" width="10.7109375" bestFit="1" customWidth="1"/>
  </cols>
  <sheetData>
    <row r="2" spans="1:13" ht="15.75" x14ac:dyDescent="0.25">
      <c r="A2" s="26" t="s">
        <v>107</v>
      </c>
    </row>
    <row r="4" spans="1:13" x14ac:dyDescent="0.25">
      <c r="A4" s="2" t="s">
        <v>108</v>
      </c>
    </row>
    <row r="5" spans="1:13" x14ac:dyDescent="0.25">
      <c r="A5" s="27" t="s">
        <v>109</v>
      </c>
    </row>
    <row r="7" spans="1:13" x14ac:dyDescent="0.25">
      <c r="A7" s="3" t="s">
        <v>129</v>
      </c>
      <c r="H7" t="s">
        <v>67</v>
      </c>
    </row>
    <row r="8" spans="1:13" x14ac:dyDescent="0.25">
      <c r="H8">
        <v>2021</v>
      </c>
      <c r="I8">
        <v>2022</v>
      </c>
      <c r="J8">
        <v>2023</v>
      </c>
      <c r="K8">
        <v>2024</v>
      </c>
      <c r="L8">
        <v>2025</v>
      </c>
      <c r="M8">
        <v>2026</v>
      </c>
    </row>
    <row r="9" spans="1:13" x14ac:dyDescent="0.25">
      <c r="A9" s="4" t="s">
        <v>68</v>
      </c>
      <c r="H9" t="s">
        <v>69</v>
      </c>
      <c r="M9" t="s">
        <v>69</v>
      </c>
    </row>
    <row r="10" spans="1:13" x14ac:dyDescent="0.25">
      <c r="A10" s="4"/>
      <c r="H10" t="s">
        <v>70</v>
      </c>
      <c r="M10" t="s">
        <v>70</v>
      </c>
    </row>
    <row r="11" spans="1:13" x14ac:dyDescent="0.25">
      <c r="A11" s="3" t="s">
        <v>71</v>
      </c>
      <c r="D11" s="5"/>
      <c r="H11" t="s">
        <v>72</v>
      </c>
      <c r="M11" t="s">
        <v>72</v>
      </c>
    </row>
    <row r="12" spans="1:13" x14ac:dyDescent="0.25">
      <c r="A12" s="3" t="s">
        <v>73</v>
      </c>
      <c r="D12" s="5"/>
      <c r="H12" t="s">
        <v>74</v>
      </c>
      <c r="M12" t="s">
        <v>74</v>
      </c>
    </row>
    <row r="13" spans="1:13" x14ac:dyDescent="0.25">
      <c r="A13" s="3" t="s">
        <v>75</v>
      </c>
      <c r="D13" s="6"/>
      <c r="H13" t="s">
        <v>77</v>
      </c>
      <c r="M13" t="s">
        <v>77</v>
      </c>
    </row>
    <row r="14" spans="1:13" x14ac:dyDescent="0.25">
      <c r="A14" s="3"/>
      <c r="H14" t="s">
        <v>78</v>
      </c>
      <c r="M14" s="7" t="s">
        <v>78</v>
      </c>
    </row>
    <row r="15" spans="1:13" x14ac:dyDescent="0.25">
      <c r="A15" s="3" t="s">
        <v>79</v>
      </c>
      <c r="B15" t="s">
        <v>80</v>
      </c>
      <c r="H15" s="7" t="s">
        <v>82</v>
      </c>
      <c r="M15" t="s">
        <v>82</v>
      </c>
    </row>
    <row r="16" spans="1:13" x14ac:dyDescent="0.25">
      <c r="A16" s="3" t="s">
        <v>83</v>
      </c>
      <c r="B16" t="s">
        <v>84</v>
      </c>
      <c r="H16" t="s">
        <v>85</v>
      </c>
      <c r="M16" t="s">
        <v>85</v>
      </c>
    </row>
    <row r="17" spans="1:13" x14ac:dyDescent="0.25">
      <c r="A17" s="3" t="s">
        <v>86</v>
      </c>
      <c r="B17" t="s">
        <v>87</v>
      </c>
      <c r="D17" s="8"/>
      <c r="H17" t="s">
        <v>88</v>
      </c>
      <c r="M17" t="s">
        <v>88</v>
      </c>
    </row>
    <row r="18" spans="1:13" ht="26.25" x14ac:dyDescent="0.25">
      <c r="A18" s="9" t="s">
        <v>110</v>
      </c>
      <c r="B18" s="2" t="s">
        <v>111</v>
      </c>
      <c r="D18" s="28"/>
      <c r="H18" t="s">
        <v>90</v>
      </c>
      <c r="M18" t="s">
        <v>90</v>
      </c>
    </row>
    <row r="19" spans="1:13" x14ac:dyDescent="0.25">
      <c r="A19" s="3" t="s">
        <v>89</v>
      </c>
      <c r="B19" s="2" t="s">
        <v>112</v>
      </c>
      <c r="H19" t="s">
        <v>92</v>
      </c>
      <c r="M19" t="s">
        <v>92</v>
      </c>
    </row>
    <row r="20" spans="1:13" x14ac:dyDescent="0.25">
      <c r="A20" s="9" t="s">
        <v>91</v>
      </c>
      <c r="B20" s="2" t="s">
        <v>113</v>
      </c>
      <c r="D20" s="10"/>
      <c r="H20" t="s">
        <v>93</v>
      </c>
      <c r="M20" t="s">
        <v>93</v>
      </c>
    </row>
    <row r="21" spans="1:13" x14ac:dyDescent="0.25">
      <c r="A21" s="3" t="s">
        <v>114</v>
      </c>
      <c r="B21" s="2" t="s">
        <v>115</v>
      </c>
      <c r="D21" s="10"/>
    </row>
    <row r="22" spans="1:13" ht="26.25" x14ac:dyDescent="0.25">
      <c r="A22" s="9" t="s">
        <v>116</v>
      </c>
      <c r="B22" s="2" t="s">
        <v>117</v>
      </c>
      <c r="H22">
        <v>6</v>
      </c>
      <c r="M22">
        <v>6</v>
      </c>
    </row>
    <row r="23" spans="1:13" x14ac:dyDescent="0.25">
      <c r="I23">
        <v>12</v>
      </c>
      <c r="J23">
        <v>12</v>
      </c>
      <c r="K23">
        <v>12</v>
      </c>
      <c r="L23">
        <v>12</v>
      </c>
    </row>
    <row r="24" spans="1:13" x14ac:dyDescent="0.25">
      <c r="A24" t="s">
        <v>118</v>
      </c>
      <c r="B24" s="2" t="s">
        <v>119</v>
      </c>
      <c r="D24" s="12"/>
      <c r="M24">
        <f>4*12</f>
        <v>48</v>
      </c>
    </row>
    <row r="25" spans="1:13" x14ac:dyDescent="0.25">
      <c r="M25">
        <v>6</v>
      </c>
    </row>
    <row r="26" spans="1:13" ht="30" x14ac:dyDescent="0.25">
      <c r="A26" s="29" t="s">
        <v>120</v>
      </c>
      <c r="D26" s="30"/>
      <c r="M26">
        <v>6</v>
      </c>
    </row>
    <row r="27" spans="1:13" x14ac:dyDescent="0.25">
      <c r="M27">
        <f>SUM(M24:M26)</f>
        <v>60</v>
      </c>
    </row>
    <row r="28" spans="1:13" ht="15.75" thickBot="1" x14ac:dyDescent="0.3">
      <c r="A28" t="s">
        <v>94</v>
      </c>
      <c r="D28" s="31">
        <f>D24+D26</f>
        <v>0</v>
      </c>
    </row>
    <row r="48" spans="1:1" x14ac:dyDescent="0.25">
      <c r="A48" t="s">
        <v>121</v>
      </c>
    </row>
    <row r="50" spans="1:6" ht="15" customHeight="1" x14ac:dyDescent="0.25">
      <c r="A50" s="32" t="s">
        <v>103</v>
      </c>
      <c r="D50" s="33" t="s">
        <v>122</v>
      </c>
      <c r="F50" s="33" t="s">
        <v>123</v>
      </c>
    </row>
    <row r="52" spans="1:6" x14ac:dyDescent="0.25">
      <c r="A52" s="20">
        <v>2021</v>
      </c>
    </row>
    <row r="53" spans="1:6" x14ac:dyDescent="0.25">
      <c r="A53" s="20" t="s">
        <v>124</v>
      </c>
      <c r="C53" s="34" t="s">
        <v>104</v>
      </c>
      <c r="D53" s="35">
        <v>9525.67</v>
      </c>
      <c r="E53" s="34" t="s">
        <v>104</v>
      </c>
      <c r="F53" s="35">
        <v>2474.33</v>
      </c>
    </row>
    <row r="54" spans="1:6" x14ac:dyDescent="0.25">
      <c r="A54" s="20" t="s">
        <v>125</v>
      </c>
    </row>
    <row r="55" spans="1:6" x14ac:dyDescent="0.25">
      <c r="A55" s="20" t="s">
        <v>126</v>
      </c>
    </row>
    <row r="56" spans="1:6" x14ac:dyDescent="0.25">
      <c r="A56" s="20" t="s">
        <v>127</v>
      </c>
    </row>
    <row r="57" spans="1:6" x14ac:dyDescent="0.25">
      <c r="A57" s="20"/>
      <c r="D57" s="36">
        <f>SUM(D53:D56)</f>
        <v>9525.67</v>
      </c>
      <c r="F57" s="36">
        <f>SUM(F53:F56)</f>
        <v>2474.33</v>
      </c>
    </row>
    <row r="58" spans="1:6" x14ac:dyDescent="0.25">
      <c r="A58" s="20"/>
    </row>
    <row r="59" spans="1:6" x14ac:dyDescent="0.25">
      <c r="A59" s="20">
        <v>2022</v>
      </c>
    </row>
    <row r="60" spans="1:6" x14ac:dyDescent="0.25">
      <c r="A60" s="20" t="s">
        <v>124</v>
      </c>
      <c r="D60" s="35">
        <v>18846.11</v>
      </c>
      <c r="F60" s="35">
        <v>5153.8899999999994</v>
      </c>
    </row>
    <row r="61" spans="1:6" x14ac:dyDescent="0.25">
      <c r="A61" s="20" t="s">
        <v>125</v>
      </c>
    </row>
    <row r="62" spans="1:6" x14ac:dyDescent="0.25">
      <c r="A62" s="20" t="s">
        <v>126</v>
      </c>
    </row>
    <row r="63" spans="1:6" x14ac:dyDescent="0.25">
      <c r="A63" s="20" t="s">
        <v>127</v>
      </c>
    </row>
    <row r="64" spans="1:6" x14ac:dyDescent="0.25">
      <c r="A64" s="20"/>
      <c r="D64" s="36">
        <f>SUM(D60:D63)</f>
        <v>18846.11</v>
      </c>
      <c r="F64" s="36">
        <f>SUM(F60:F63)</f>
        <v>5153.8899999999994</v>
      </c>
    </row>
    <row r="65" spans="1:6" x14ac:dyDescent="0.25">
      <c r="A65" s="20"/>
    </row>
    <row r="66" spans="1:6" x14ac:dyDescent="0.25">
      <c r="A66" s="20">
        <v>2023</v>
      </c>
    </row>
    <row r="67" spans="1:6" x14ac:dyDescent="0.25">
      <c r="A67" s="20" t="s">
        <v>124</v>
      </c>
      <c r="D67" s="35">
        <v>20008.489999999998</v>
      </c>
      <c r="F67" s="35">
        <v>3991.5099999999993</v>
      </c>
    </row>
    <row r="68" spans="1:6" x14ac:dyDescent="0.25">
      <c r="A68" s="20" t="s">
        <v>125</v>
      </c>
    </row>
    <row r="69" spans="1:6" x14ac:dyDescent="0.25">
      <c r="A69" s="20" t="s">
        <v>126</v>
      </c>
    </row>
    <row r="70" spans="1:6" x14ac:dyDescent="0.25">
      <c r="A70" s="20" t="s">
        <v>127</v>
      </c>
    </row>
    <row r="71" spans="1:6" x14ac:dyDescent="0.25">
      <c r="D71" s="36">
        <f>SUM(D67:D70)</f>
        <v>20008.489999999998</v>
      </c>
      <c r="F71" s="36">
        <f>SUM(F67:F70)</f>
        <v>3991.5099999999993</v>
      </c>
    </row>
    <row r="73" spans="1:6" x14ac:dyDescent="0.25">
      <c r="A73" s="20">
        <v>2024</v>
      </c>
    </row>
    <row r="74" spans="1:6" x14ac:dyDescent="0.25">
      <c r="A74" s="20" t="s">
        <v>124</v>
      </c>
      <c r="D74" s="35">
        <v>21242.57</v>
      </c>
      <c r="F74" s="35">
        <v>2757.4300000000003</v>
      </c>
    </row>
    <row r="75" spans="1:6" x14ac:dyDescent="0.25">
      <c r="A75" s="20" t="s">
        <v>125</v>
      </c>
    </row>
    <row r="76" spans="1:6" x14ac:dyDescent="0.25">
      <c r="A76" s="20" t="s">
        <v>126</v>
      </c>
    </row>
    <row r="77" spans="1:6" x14ac:dyDescent="0.25">
      <c r="A77" s="20" t="s">
        <v>127</v>
      </c>
    </row>
    <row r="78" spans="1:6" x14ac:dyDescent="0.25">
      <c r="D78" s="36">
        <f>SUM(D74:D77)</f>
        <v>21242.57</v>
      </c>
      <c r="F78" s="36">
        <f>SUM(F74:F77)</f>
        <v>2757.4300000000003</v>
      </c>
    </row>
    <row r="80" spans="1:6" x14ac:dyDescent="0.25">
      <c r="A80" s="20">
        <v>2025</v>
      </c>
    </row>
    <row r="81" spans="1:6" x14ac:dyDescent="0.25">
      <c r="A81" s="20" t="s">
        <v>124</v>
      </c>
      <c r="D81" s="35">
        <v>22552.77</v>
      </c>
      <c r="F81" s="35">
        <v>1447.23</v>
      </c>
    </row>
    <row r="82" spans="1:6" x14ac:dyDescent="0.25">
      <c r="A82" s="20" t="s">
        <v>125</v>
      </c>
    </row>
    <row r="83" spans="1:6" x14ac:dyDescent="0.25">
      <c r="A83" s="20" t="s">
        <v>126</v>
      </c>
    </row>
    <row r="84" spans="1:6" x14ac:dyDescent="0.25">
      <c r="A84" s="20" t="s">
        <v>127</v>
      </c>
    </row>
    <row r="85" spans="1:6" x14ac:dyDescent="0.25">
      <c r="D85" s="36">
        <f>SUM(D81:D84)</f>
        <v>22552.77</v>
      </c>
      <c r="F85" s="36">
        <f>SUM(F81:F84)</f>
        <v>1447.23</v>
      </c>
    </row>
    <row r="87" spans="1:6" x14ac:dyDescent="0.25">
      <c r="A87" s="23" t="s">
        <v>105</v>
      </c>
    </row>
    <row r="88" spans="1:6" x14ac:dyDescent="0.25">
      <c r="A88" s="20" t="s">
        <v>124</v>
      </c>
      <c r="D88" s="35">
        <v>11792.769999999999</v>
      </c>
      <c r="F88" s="35">
        <v>207.22999999999996</v>
      </c>
    </row>
    <row r="89" spans="1:6" x14ac:dyDescent="0.25">
      <c r="A89" s="20" t="s">
        <v>125</v>
      </c>
    </row>
    <row r="90" spans="1:6" x14ac:dyDescent="0.25">
      <c r="A90" s="20" t="s">
        <v>126</v>
      </c>
    </row>
    <row r="91" spans="1:6" x14ac:dyDescent="0.25">
      <c r="A91" s="20" t="s">
        <v>127</v>
      </c>
    </row>
    <row r="92" spans="1:6" x14ac:dyDescent="0.25">
      <c r="D92" s="36">
        <f>SUM(D88:D91)</f>
        <v>11792.769999999999</v>
      </c>
      <c r="F92" s="36">
        <f>SUM(F88:F91)</f>
        <v>207.22999999999996</v>
      </c>
    </row>
    <row r="94" spans="1:6" ht="15.75" thickBot="1" x14ac:dyDescent="0.3">
      <c r="A94" s="20" t="s">
        <v>128</v>
      </c>
      <c r="C94" s="34" t="s">
        <v>104</v>
      </c>
      <c r="D94" s="37">
        <f>D57+D64+D71+D78+D85+D92</f>
        <v>103968.38</v>
      </c>
      <c r="E94" s="34" t="s">
        <v>104</v>
      </c>
      <c r="F94" s="37">
        <f>F57+F64+F71+F78+F85+F92</f>
        <v>16031.619999999999</v>
      </c>
    </row>
    <row r="95" spans="1:6" ht="15.75" thickTop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6789-06BD-471C-B37F-FCC5E92D0850}">
  <dimension ref="A1:V68"/>
  <sheetViews>
    <sheetView workbookViewId="0">
      <selection activeCell="F18" sqref="F18"/>
    </sheetView>
  </sheetViews>
  <sheetFormatPr defaultRowHeight="15" x14ac:dyDescent="0.25"/>
  <cols>
    <col min="1" max="1" width="8.7109375" customWidth="1"/>
    <col min="2" max="2" width="11.5703125" customWidth="1"/>
    <col min="3" max="3" width="13.5703125" bestFit="1" customWidth="1"/>
    <col min="4" max="4" width="2.85546875" customWidth="1"/>
    <col min="5" max="5" width="10.85546875" bestFit="1" customWidth="1"/>
    <col min="6" max="6" width="14.28515625" customWidth="1"/>
    <col min="7" max="8" width="10.5703125" bestFit="1" customWidth="1"/>
    <col min="10" max="10" width="8.7109375" customWidth="1"/>
    <col min="11" max="11" width="11.5703125" customWidth="1"/>
    <col min="12" max="12" width="11.140625" customWidth="1"/>
    <col min="13" max="13" width="12.42578125" customWidth="1"/>
    <col min="14" max="14" width="12.28515625" bestFit="1" customWidth="1"/>
    <col min="16" max="16" width="10.5703125" bestFit="1" customWidth="1"/>
    <col min="17" max="17" width="11.5703125" bestFit="1" customWidth="1"/>
    <col min="19" max="19" width="11.5703125" bestFit="1" customWidth="1"/>
    <col min="20" max="21" width="11.28515625" bestFit="1" customWidth="1"/>
    <col min="22" max="22" width="10.5703125" bestFit="1" customWidth="1"/>
  </cols>
  <sheetData>
    <row r="1" spans="1:22" x14ac:dyDescent="0.25">
      <c r="A1" t="s">
        <v>151</v>
      </c>
      <c r="J1" t="s">
        <v>150</v>
      </c>
    </row>
    <row r="3" spans="1:22" ht="30" x14ac:dyDescent="0.25">
      <c r="A3" s="63" t="s">
        <v>0</v>
      </c>
      <c r="B3" s="62" t="s">
        <v>1</v>
      </c>
      <c r="C3" s="62" t="s">
        <v>2</v>
      </c>
      <c r="J3" s="62" t="s">
        <v>0</v>
      </c>
      <c r="K3" s="62" t="s">
        <v>1</v>
      </c>
      <c r="L3" s="62" t="s">
        <v>32</v>
      </c>
      <c r="M3" s="61" t="s">
        <v>33</v>
      </c>
      <c r="N3" s="61" t="s">
        <v>34</v>
      </c>
    </row>
    <row r="4" spans="1:22" x14ac:dyDescent="0.25">
      <c r="A4" s="44">
        <v>0</v>
      </c>
      <c r="B4" s="39">
        <v>2000</v>
      </c>
      <c r="C4" s="39">
        <f>PV(0.06/12,A4,0,-B4,1)</f>
        <v>2000</v>
      </c>
      <c r="E4" s="1"/>
      <c r="F4" s="10">
        <f>PV(0.06/12,A4,,-B4,1)</f>
        <v>2000</v>
      </c>
      <c r="G4" s="1"/>
      <c r="J4" s="44">
        <v>0</v>
      </c>
      <c r="K4" s="39">
        <v>0</v>
      </c>
      <c r="L4" s="39">
        <v>0</v>
      </c>
      <c r="M4" s="39">
        <f>K4-L4</f>
        <v>0</v>
      </c>
      <c r="N4" s="39">
        <v>103968.37710977517</v>
      </c>
      <c r="S4" s="1">
        <v>103968.38</v>
      </c>
    </row>
    <row r="5" spans="1:22" x14ac:dyDescent="0.25">
      <c r="A5" s="44">
        <v>1</v>
      </c>
      <c r="B5" s="39">
        <v>2000</v>
      </c>
      <c r="C5" s="39">
        <f>PV(0.06/12,A5,0,-B5,1)</f>
        <v>1990.0497512437812</v>
      </c>
      <c r="E5" s="1"/>
      <c r="F5" t="s">
        <v>149</v>
      </c>
      <c r="G5" s="1"/>
      <c r="J5" s="44">
        <v>1</v>
      </c>
      <c r="K5" s="39">
        <v>2000</v>
      </c>
      <c r="L5" s="39">
        <v>0</v>
      </c>
      <c r="M5" s="39">
        <f>K5-L5</f>
        <v>2000</v>
      </c>
      <c r="N5" s="39">
        <f>N4-M5</f>
        <v>101968.37710977517</v>
      </c>
      <c r="P5" s="1"/>
      <c r="Q5" s="1"/>
    </row>
    <row r="6" spans="1:22" x14ac:dyDescent="0.25">
      <c r="A6" s="44">
        <v>2</v>
      </c>
      <c r="B6" s="39">
        <v>2000</v>
      </c>
      <c r="C6" s="39">
        <f>PV(0.06/12,A6,0,-B6,1)</f>
        <v>1980.1490062127179</v>
      </c>
      <c r="E6" s="1"/>
      <c r="F6" t="s">
        <v>148</v>
      </c>
      <c r="G6" s="1"/>
      <c r="J6" s="44">
        <v>2</v>
      </c>
      <c r="K6" s="39">
        <v>2000</v>
      </c>
      <c r="L6" s="39">
        <f>N5*(6%/12)</f>
        <v>509.84188554887589</v>
      </c>
      <c r="M6" s="39">
        <f>K6-L6</f>
        <v>1490.1581144511242</v>
      </c>
      <c r="N6" s="39">
        <f>N5-M6</f>
        <v>100478.21899532404</v>
      </c>
      <c r="P6" s="1"/>
      <c r="Q6" s="1"/>
    </row>
    <row r="7" spans="1:22" x14ac:dyDescent="0.25">
      <c r="A7" s="44">
        <v>3</v>
      </c>
      <c r="B7" s="39">
        <v>2000</v>
      </c>
      <c r="C7" s="39">
        <f>PV(0.06/12,A7,0,-B7,1)</f>
        <v>1970.2975186196202</v>
      </c>
      <c r="E7" s="1"/>
      <c r="F7" t="s">
        <v>147</v>
      </c>
      <c r="G7" s="1"/>
      <c r="J7" s="44">
        <v>3</v>
      </c>
      <c r="K7" s="39">
        <v>2000</v>
      </c>
      <c r="L7" s="39">
        <f>N6*(6%/12)</f>
        <v>502.39109497662025</v>
      </c>
      <c r="M7" s="39">
        <f>K7-L7</f>
        <v>1497.6089050233797</v>
      </c>
      <c r="N7" s="39">
        <f>N6-M7</f>
        <v>98980.610090300659</v>
      </c>
      <c r="P7" s="1"/>
      <c r="Q7" s="1"/>
    </row>
    <row r="8" spans="1:22" x14ac:dyDescent="0.25">
      <c r="A8" s="44">
        <v>4</v>
      </c>
      <c r="B8" s="39">
        <v>2000</v>
      </c>
      <c r="C8" s="39">
        <f>PV(0.06/12,A8,0,-B8,1)</f>
        <v>1960.4950434026077</v>
      </c>
      <c r="E8" s="1"/>
      <c r="F8" s="1" t="s">
        <v>146</v>
      </c>
      <c r="G8" s="1"/>
      <c r="J8" s="44">
        <v>4</v>
      </c>
      <c r="K8" s="39">
        <v>2000</v>
      </c>
      <c r="L8" s="39">
        <f>N7*(6%/12)</f>
        <v>494.9030504515033</v>
      </c>
      <c r="M8" s="39">
        <f>K8-L8</f>
        <v>1505.0969495484967</v>
      </c>
      <c r="N8" s="39">
        <f>N7-M8</f>
        <v>97475.513140752169</v>
      </c>
      <c r="P8" s="1"/>
      <c r="Q8" s="1"/>
    </row>
    <row r="9" spans="1:22" x14ac:dyDescent="0.25">
      <c r="A9" s="44">
        <v>5</v>
      </c>
      <c r="B9" s="39">
        <v>2000</v>
      </c>
      <c r="C9" s="39">
        <f>PV(0.06/12,A9,0,-B9,1)</f>
        <v>1950.7413367190129</v>
      </c>
      <c r="E9" s="1"/>
      <c r="F9" s="1" t="s">
        <v>145</v>
      </c>
      <c r="G9" s="1"/>
      <c r="J9" s="44">
        <v>5</v>
      </c>
      <c r="K9" s="39">
        <v>2000</v>
      </c>
      <c r="L9" s="39">
        <f>N8*(6%/12)</f>
        <v>487.37756570376087</v>
      </c>
      <c r="M9" s="39">
        <f>K9-L9</f>
        <v>1512.6224342962391</v>
      </c>
      <c r="N9" s="39">
        <f>N8-M9</f>
        <v>95962.890706455932</v>
      </c>
      <c r="P9" s="1"/>
      <c r="Q9" s="1"/>
      <c r="S9" s="1">
        <f>-Q10</f>
        <v>-9525.6719497869617</v>
      </c>
    </row>
    <row r="10" spans="1:22" x14ac:dyDescent="0.25">
      <c r="A10" s="44">
        <v>6</v>
      </c>
      <c r="B10" s="39">
        <v>2000</v>
      </c>
      <c r="C10" s="39">
        <f>PV(0.06/12,A10,0,-B10,1)</f>
        <v>1941.0361559393166</v>
      </c>
      <c r="E10" s="1"/>
      <c r="F10" s="1"/>
      <c r="G10" s="1"/>
      <c r="J10" s="58">
        <v>6</v>
      </c>
      <c r="K10" s="57">
        <v>2000</v>
      </c>
      <c r="L10" s="57">
        <f>N9*(6%/12)</f>
        <v>479.81445353227969</v>
      </c>
      <c r="M10" s="57">
        <f>K10-L10</f>
        <v>1520.1855464677203</v>
      </c>
      <c r="N10" s="57">
        <f>N9-M10</f>
        <v>94442.705159988211</v>
      </c>
      <c r="P10" s="55">
        <f>SUM(L5:L10)</f>
        <v>2474.3280502130401</v>
      </c>
      <c r="Q10" s="54">
        <f>SUM(M5:M10)</f>
        <v>9525.6719497869617</v>
      </c>
      <c r="S10" s="39">
        <f>S4+S9</f>
        <v>94442.708050213041</v>
      </c>
    </row>
    <row r="11" spans="1:22" x14ac:dyDescent="0.25">
      <c r="A11" s="44">
        <v>7</v>
      </c>
      <c r="B11" s="39">
        <v>2000</v>
      </c>
      <c r="C11" s="39">
        <f>PV(0.06/12,A11,0,-B11,1)</f>
        <v>1931.3792596411113</v>
      </c>
      <c r="E11" s="1"/>
      <c r="G11" s="1"/>
      <c r="J11" s="44">
        <v>7</v>
      </c>
      <c r="K11" s="39">
        <v>2000</v>
      </c>
      <c r="L11" s="39">
        <f>N10*(6%/12)</f>
        <v>472.21352579994107</v>
      </c>
      <c r="M11" s="39">
        <f>K11-L11</f>
        <v>1527.7864742000588</v>
      </c>
      <c r="N11" s="39">
        <f>N10-M11</f>
        <v>92914.918685788158</v>
      </c>
      <c r="P11" s="1"/>
      <c r="Q11" s="1"/>
    </row>
    <row r="12" spans="1:22" x14ac:dyDescent="0.25">
      <c r="A12" s="44">
        <v>8</v>
      </c>
      <c r="B12" s="39">
        <v>2000</v>
      </c>
      <c r="C12" s="39">
        <f>PV(0.06/12,A12,0,-B12,1)</f>
        <v>1921.7704076030959</v>
      </c>
      <c r="E12" s="1"/>
      <c r="G12" s="1"/>
      <c r="J12" s="44">
        <v>8</v>
      </c>
      <c r="K12" s="39">
        <v>2000</v>
      </c>
      <c r="L12" s="39">
        <f>N11*(6%/12)</f>
        <v>464.57459342894077</v>
      </c>
      <c r="M12" s="39">
        <f>K12-L12</f>
        <v>1535.4254065710593</v>
      </c>
      <c r="N12" s="39">
        <f>N11-M12</f>
        <v>91379.493279217102</v>
      </c>
      <c r="P12" s="1"/>
      <c r="Q12" s="1"/>
    </row>
    <row r="13" spans="1:22" x14ac:dyDescent="0.25">
      <c r="A13" s="44">
        <v>9</v>
      </c>
      <c r="B13" s="39">
        <v>2000</v>
      </c>
      <c r="C13" s="39">
        <f>PV(0.06/12,A13,0,-B13,1)</f>
        <v>1912.2093607991005</v>
      </c>
      <c r="E13" s="1"/>
      <c r="G13" s="1"/>
      <c r="J13" s="44">
        <v>9</v>
      </c>
      <c r="K13" s="39">
        <v>2000</v>
      </c>
      <c r="L13" s="39">
        <f>N12*(6%/12)</f>
        <v>456.89746639608552</v>
      </c>
      <c r="M13" s="39">
        <f>K13-L13</f>
        <v>1543.1025336039145</v>
      </c>
      <c r="N13" s="39">
        <f>N12-M13</f>
        <v>89836.390745613186</v>
      </c>
      <c r="P13" s="1"/>
      <c r="Q13" s="1"/>
    </row>
    <row r="14" spans="1:22" x14ac:dyDescent="0.25">
      <c r="A14" s="44">
        <v>10</v>
      </c>
      <c r="B14" s="39">
        <v>2000</v>
      </c>
      <c r="C14" s="39">
        <f>PV(0.06/12,A14,0,-B14,1)</f>
        <v>1902.6958813921403</v>
      </c>
      <c r="E14" s="1"/>
      <c r="F14" s="1"/>
      <c r="G14" s="1"/>
      <c r="J14" s="44">
        <v>10</v>
      </c>
      <c r="K14" s="39">
        <v>2000</v>
      </c>
      <c r="L14" s="39">
        <f>N13*(6%/12)</f>
        <v>449.18195372806593</v>
      </c>
      <c r="M14" s="39">
        <f>K14-L14</f>
        <v>1550.818046271934</v>
      </c>
      <c r="N14" s="39">
        <f>N13-M14</f>
        <v>88285.572699341254</v>
      </c>
      <c r="P14" s="1"/>
      <c r="Q14" s="1"/>
    </row>
    <row r="15" spans="1:22" x14ac:dyDescent="0.25">
      <c r="A15" s="44">
        <v>11</v>
      </c>
      <c r="B15" s="39">
        <v>2000</v>
      </c>
      <c r="C15" s="39">
        <f>PV(0.06/12,A15,0,-B15,1)</f>
        <v>1893.229732728498</v>
      </c>
      <c r="E15" s="1"/>
      <c r="F15" s="1"/>
      <c r="G15" s="1"/>
      <c r="J15" s="44">
        <v>11</v>
      </c>
      <c r="K15" s="39">
        <v>2000</v>
      </c>
      <c r="L15" s="39">
        <f>N14*(6%/12)</f>
        <v>441.42786349670627</v>
      </c>
      <c r="M15" s="39">
        <f>K15-L15</f>
        <v>1558.5721365032937</v>
      </c>
      <c r="N15" s="39">
        <f>N14-M15</f>
        <v>86727.000562837959</v>
      </c>
      <c r="P15" s="1"/>
      <c r="Q15" s="1"/>
      <c r="S15" s="1"/>
    </row>
    <row r="16" spans="1:22" x14ac:dyDescent="0.25">
      <c r="A16" s="44">
        <v>12</v>
      </c>
      <c r="B16" s="39">
        <v>2000</v>
      </c>
      <c r="C16" s="39">
        <f>PV(0.06/12,A16,0,-B16,1)</f>
        <v>1883.8106793318393</v>
      </c>
      <c r="E16" s="1"/>
      <c r="F16" s="1"/>
      <c r="G16" s="1"/>
      <c r="J16" s="60">
        <v>12</v>
      </c>
      <c r="K16" s="59">
        <v>2000</v>
      </c>
      <c r="L16" s="59">
        <f>N15*(6%/12)</f>
        <v>433.63500281418982</v>
      </c>
      <c r="M16" s="59">
        <f>K16-L16</f>
        <v>1566.3649971858101</v>
      </c>
      <c r="N16" s="59">
        <f>N15-M16</f>
        <v>85160.635565652148</v>
      </c>
      <c r="P16" s="55">
        <f>SUM(L11:L16)</f>
        <v>2717.9304056639294</v>
      </c>
      <c r="Q16" s="54">
        <f>SUM(M11:M16)</f>
        <v>9282.0695943360697</v>
      </c>
      <c r="S16" s="1"/>
      <c r="T16" s="1">
        <f>-Q16</f>
        <v>-9282.0695943360697</v>
      </c>
      <c r="V16" s="1">
        <f>Q10+Q16</f>
        <v>18807.741544123033</v>
      </c>
    </row>
    <row r="17" spans="1:22" x14ac:dyDescent="0.25">
      <c r="A17" s="44">
        <v>13</v>
      </c>
      <c r="B17" s="39">
        <v>2000</v>
      </c>
      <c r="C17" s="39">
        <f>PV(0.06/12,A17,0,-B17,1)</f>
        <v>1874.4384868973527</v>
      </c>
      <c r="E17" s="1"/>
      <c r="F17" s="1"/>
      <c r="G17" s="1"/>
      <c r="J17" s="44">
        <v>13</v>
      </c>
      <c r="K17" s="39">
        <v>2000</v>
      </c>
      <c r="L17" s="39">
        <f>N16*(6%/12)</f>
        <v>425.80317782826074</v>
      </c>
      <c r="M17" s="39">
        <f>K17-L17</f>
        <v>1574.1968221717393</v>
      </c>
      <c r="N17" s="39">
        <f>N16-M17</f>
        <v>83586.438743480408</v>
      </c>
      <c r="P17" s="1"/>
      <c r="Q17" s="1"/>
      <c r="T17" s="1">
        <f>S10+T16</f>
        <v>85160.638455876964</v>
      </c>
    </row>
    <row r="18" spans="1:22" x14ac:dyDescent="0.25">
      <c r="A18" s="44">
        <v>14</v>
      </c>
      <c r="B18" s="39">
        <v>2000</v>
      </c>
      <c r="C18" s="39">
        <f>PV(0.06/12,A18,0,-B18,1)</f>
        <v>1865.1129222859236</v>
      </c>
      <c r="E18" s="1"/>
      <c r="F18" s="1"/>
      <c r="G18" s="1"/>
      <c r="J18" s="44">
        <v>14</v>
      </c>
      <c r="K18" s="39">
        <v>2000</v>
      </c>
      <c r="L18" s="39">
        <f>N17*(6%/12)</f>
        <v>417.93219371740207</v>
      </c>
      <c r="M18" s="39">
        <f>K18-L18</f>
        <v>1582.067806282598</v>
      </c>
      <c r="N18" s="39">
        <f>N17-M18</f>
        <v>82004.370937197804</v>
      </c>
      <c r="P18" s="1"/>
      <c r="Q18" s="1"/>
    </row>
    <row r="19" spans="1:22" x14ac:dyDescent="0.25">
      <c r="A19" s="44">
        <v>15</v>
      </c>
      <c r="B19" s="39">
        <v>2000</v>
      </c>
      <c r="C19" s="39">
        <f>PV(0.06/12,A19,0,-B19,1)</f>
        <v>1855.8337535183323</v>
      </c>
      <c r="E19" s="1"/>
      <c r="F19" s="1"/>
      <c r="G19" s="1"/>
      <c r="J19" s="44">
        <v>15</v>
      </c>
      <c r="K19" s="39">
        <v>2000</v>
      </c>
      <c r="L19" s="39">
        <f>N18*(6%/12)</f>
        <v>410.02185468598901</v>
      </c>
      <c r="M19" s="39">
        <f>K19-L19</f>
        <v>1589.978145314011</v>
      </c>
      <c r="N19" s="39">
        <f>N18-M19</f>
        <v>80414.392791883787</v>
      </c>
      <c r="P19" s="1"/>
      <c r="Q19" s="1"/>
    </row>
    <row r="20" spans="1:22" x14ac:dyDescent="0.25">
      <c r="A20" s="44">
        <v>16</v>
      </c>
      <c r="B20" s="39">
        <v>2000</v>
      </c>
      <c r="C20" s="39">
        <f>PV(0.06/12,A20,0,-B20,1)</f>
        <v>1846.600749769485</v>
      </c>
      <c r="E20" s="1"/>
      <c r="F20" s="1"/>
      <c r="G20" s="1"/>
      <c r="J20" s="44">
        <v>16</v>
      </c>
      <c r="K20" s="39">
        <v>2000</v>
      </c>
      <c r="L20" s="39">
        <f>N19*(6%/12)</f>
        <v>402.07196395941895</v>
      </c>
      <c r="M20" s="39">
        <f>K20-L20</f>
        <v>1597.928036040581</v>
      </c>
      <c r="N20" s="39">
        <f>N19-M20</f>
        <v>78816.464755843204</v>
      </c>
      <c r="P20" s="1"/>
      <c r="Q20" s="1"/>
    </row>
    <row r="21" spans="1:22" x14ac:dyDescent="0.25">
      <c r="A21" s="44">
        <v>17</v>
      </c>
      <c r="B21" s="39">
        <v>2000</v>
      </c>
      <c r="C21" s="39">
        <f>PV(0.06/12,A21,0,-B21,1)</f>
        <v>1837.4136813626717</v>
      </c>
      <c r="E21" s="1"/>
      <c r="F21" s="1"/>
      <c r="G21" s="1"/>
      <c r="J21" s="44">
        <v>17</v>
      </c>
      <c r="K21" s="39">
        <v>2000</v>
      </c>
      <c r="L21" s="39">
        <f>N20*(6%/12)</f>
        <v>394.08232377921604</v>
      </c>
      <c r="M21" s="39">
        <f>K21-L21</f>
        <v>1605.917676220784</v>
      </c>
      <c r="N21" s="39">
        <f>N20-M21</f>
        <v>77210.547079622425</v>
      </c>
      <c r="P21" s="1"/>
      <c r="Q21" s="1"/>
      <c r="S21" s="1">
        <f>-Q16-Q22</f>
        <v>-18846.105344967669</v>
      </c>
      <c r="U21" s="1"/>
    </row>
    <row r="22" spans="1:22" x14ac:dyDescent="0.25">
      <c r="A22" s="44">
        <v>18</v>
      </c>
      <c r="B22" s="39">
        <v>2000</v>
      </c>
      <c r="C22" s="39">
        <f>PV(0.06/12,A22,0,-B22,1)</f>
        <v>1828.2723197638531</v>
      </c>
      <c r="E22" s="1"/>
      <c r="F22" s="1"/>
      <c r="G22" s="1"/>
      <c r="J22" s="58">
        <v>18</v>
      </c>
      <c r="K22" s="57">
        <v>2000</v>
      </c>
      <c r="L22" s="57">
        <f>N21*(6%/12)</f>
        <v>386.05273539811213</v>
      </c>
      <c r="M22" s="57">
        <f>K22-L22</f>
        <v>1613.9472646018878</v>
      </c>
      <c r="N22" s="57">
        <f>N21-M22</f>
        <v>75596.599815020541</v>
      </c>
      <c r="P22" s="55">
        <f>SUM(L17:L22)</f>
        <v>2435.9642493683991</v>
      </c>
      <c r="Q22" s="54">
        <f>SUM(M17:M22)</f>
        <v>9564.0357506316013</v>
      </c>
      <c r="S22" s="39">
        <f>S10+S21</f>
        <v>75596.602705245372</v>
      </c>
      <c r="U22" s="1"/>
    </row>
    <row r="23" spans="1:22" x14ac:dyDescent="0.25">
      <c r="A23" s="44">
        <v>19</v>
      </c>
      <c r="B23" s="39">
        <v>2000</v>
      </c>
      <c r="C23" s="39">
        <f>PV(0.06/12,A23,0,-B23,1)</f>
        <v>1819.1764375759733</v>
      </c>
      <c r="E23" s="1"/>
      <c r="F23" s="1"/>
      <c r="G23" s="1"/>
      <c r="J23" s="44">
        <v>19</v>
      </c>
      <c r="K23" s="39">
        <v>2000</v>
      </c>
      <c r="L23" s="39">
        <f>N22*(6%/12)</f>
        <v>377.98299907510273</v>
      </c>
      <c r="M23" s="39">
        <f>K23-L23</f>
        <v>1622.0170009248973</v>
      </c>
      <c r="N23" s="39">
        <f>N22-M23</f>
        <v>73974.582814095644</v>
      </c>
      <c r="P23" s="1"/>
      <c r="Q23" s="1"/>
    </row>
    <row r="24" spans="1:22" x14ac:dyDescent="0.25">
      <c r="A24" s="44">
        <v>20</v>
      </c>
      <c r="B24" s="39">
        <v>2000</v>
      </c>
      <c r="C24" s="39">
        <f>PV(0.06/12,A24,0,-B24,1)</f>
        <v>1810.125808533307</v>
      </c>
      <c r="E24" s="1"/>
      <c r="F24" s="1"/>
      <c r="G24" s="1"/>
      <c r="J24" s="44">
        <v>20</v>
      </c>
      <c r="K24" s="39">
        <v>2000</v>
      </c>
      <c r="L24" s="39">
        <f>N23*(6%/12)</f>
        <v>369.8729140704782</v>
      </c>
      <c r="M24" s="39">
        <f>K24-L24</f>
        <v>1630.1270859295219</v>
      </c>
      <c r="N24" s="39">
        <f>N23-M24</f>
        <v>72344.455728166125</v>
      </c>
      <c r="P24" s="1"/>
      <c r="Q24" s="1"/>
    </row>
    <row r="25" spans="1:22" x14ac:dyDescent="0.25">
      <c r="A25" s="44">
        <v>21</v>
      </c>
      <c r="B25" s="39">
        <v>2000</v>
      </c>
      <c r="C25" s="39">
        <f>PV(0.06/12,A25,0,-B25,1)</f>
        <v>1801.1202074958283</v>
      </c>
      <c r="E25" s="1"/>
      <c r="F25" s="1"/>
      <c r="G25" s="1"/>
      <c r="J25" s="44">
        <v>21</v>
      </c>
      <c r="K25" s="39">
        <v>2000</v>
      </c>
      <c r="L25" s="39">
        <f>N24*(6%/12)</f>
        <v>361.72227864083061</v>
      </c>
      <c r="M25" s="39">
        <f>K25-L25</f>
        <v>1638.2777213591694</v>
      </c>
      <c r="N25" s="39">
        <f>N24-M25</f>
        <v>70706.178006806949</v>
      </c>
      <c r="P25" s="1"/>
      <c r="Q25" s="1"/>
    </row>
    <row r="26" spans="1:22" x14ac:dyDescent="0.25">
      <c r="A26" s="44">
        <v>22</v>
      </c>
      <c r="B26" s="39">
        <v>2000</v>
      </c>
      <c r="C26" s="39">
        <f>PV(0.06/12,A26,0,-B26,1)</f>
        <v>1792.1594104436106</v>
      </c>
      <c r="E26" s="1"/>
      <c r="F26" s="1"/>
      <c r="G26" s="1"/>
      <c r="J26" s="44">
        <v>22</v>
      </c>
      <c r="K26" s="39">
        <v>2000</v>
      </c>
      <c r="L26" s="39">
        <f>N25*(6%/12)</f>
        <v>353.53089003403477</v>
      </c>
      <c r="M26" s="39">
        <f>K26-L26</f>
        <v>1646.4691099659653</v>
      </c>
      <c r="N26" s="39">
        <f>N25-M26</f>
        <v>69059.708896840981</v>
      </c>
      <c r="P26" s="1"/>
      <c r="Q26" s="1"/>
    </row>
    <row r="27" spans="1:22" x14ac:dyDescent="0.25">
      <c r="A27" s="44">
        <v>23</v>
      </c>
      <c r="B27" s="39">
        <v>2000</v>
      </c>
      <c r="C27" s="39">
        <f>PV(0.06/12,A27,0,-B27,1)</f>
        <v>1783.2431944712546</v>
      </c>
      <c r="E27" s="1"/>
      <c r="F27" s="1"/>
      <c r="G27" s="1"/>
      <c r="J27" s="44">
        <v>23</v>
      </c>
      <c r="K27" s="39">
        <v>2000</v>
      </c>
      <c r="L27" s="39">
        <f>N26*(6%/12)</f>
        <v>345.29854448420491</v>
      </c>
      <c r="M27" s="39">
        <f>K27-L27</f>
        <v>1654.701455515795</v>
      </c>
      <c r="N27" s="39">
        <f>N26-M27</f>
        <v>67405.007441325186</v>
      </c>
      <c r="P27" s="1"/>
      <c r="Q27" s="1"/>
      <c r="S27" s="1"/>
    </row>
    <row r="28" spans="1:22" x14ac:dyDescent="0.25">
      <c r="A28" s="44">
        <v>24</v>
      </c>
      <c r="B28" s="39">
        <v>2000</v>
      </c>
      <c r="C28" s="39">
        <f>PV(0.06/12,A28,0,-B28,1)</f>
        <v>1774.3713377823428</v>
      </c>
      <c r="E28" s="1"/>
      <c r="F28" s="1"/>
      <c r="G28" s="1"/>
      <c r="J28" s="60">
        <v>24</v>
      </c>
      <c r="K28" s="59">
        <v>2000</v>
      </c>
      <c r="L28" s="59">
        <f>N27*(6%/12)</f>
        <v>337.02503720662594</v>
      </c>
      <c r="M28" s="59">
        <f>K28-L28</f>
        <v>1662.9749627933741</v>
      </c>
      <c r="N28" s="59">
        <f>N27-M28</f>
        <v>65742.032478531808</v>
      </c>
      <c r="P28" s="55">
        <f>SUM(L23:L28)</f>
        <v>2145.432663511277</v>
      </c>
      <c r="Q28" s="54">
        <f>SUM(M23:M28)</f>
        <v>9854.5673364887225</v>
      </c>
      <c r="S28" s="1"/>
      <c r="T28" s="1">
        <f>-Q28</f>
        <v>-9854.5673364887225</v>
      </c>
    </row>
    <row r="29" spans="1:22" x14ac:dyDescent="0.25">
      <c r="A29" s="44">
        <v>25</v>
      </c>
      <c r="B29" s="39">
        <v>2000</v>
      </c>
      <c r="C29" s="39">
        <f>PV(0.06/12,A29,0,-B29,1)</f>
        <v>1765.5436196839235</v>
      </c>
      <c r="E29" s="1"/>
      <c r="F29" s="1"/>
      <c r="G29" s="1"/>
      <c r="J29" s="44">
        <v>25</v>
      </c>
      <c r="K29" s="39">
        <v>2000</v>
      </c>
      <c r="L29" s="39">
        <f>N28*(6%/12)</f>
        <v>328.71016239265907</v>
      </c>
      <c r="M29" s="39">
        <f>K29-L29</f>
        <v>1671.2898376073408</v>
      </c>
      <c r="N29" s="39">
        <f>N28-M29</f>
        <v>64070.742640924465</v>
      </c>
      <c r="P29" s="1"/>
      <c r="Q29" s="1"/>
      <c r="T29" s="1">
        <f>S22+T28</f>
        <v>65742.035368756653</v>
      </c>
      <c r="U29" s="1"/>
      <c r="V29" s="1"/>
    </row>
    <row r="30" spans="1:22" x14ac:dyDescent="0.25">
      <c r="A30" s="44">
        <v>26</v>
      </c>
      <c r="B30" s="39">
        <v>2000</v>
      </c>
      <c r="C30" s="39">
        <f>PV(0.06/12,A30,0,-B30,1)</f>
        <v>1756.7598205810186</v>
      </c>
      <c r="E30" s="1"/>
      <c r="F30" s="1"/>
      <c r="G30" s="1"/>
      <c r="J30" s="44">
        <v>26</v>
      </c>
      <c r="K30" s="39">
        <v>2000</v>
      </c>
      <c r="L30" s="39">
        <f>N29*(6%/12)</f>
        <v>320.35371320462235</v>
      </c>
      <c r="M30" s="39">
        <f>K30-L30</f>
        <v>1679.6462867953776</v>
      </c>
      <c r="N30" s="39">
        <f>N29-M30</f>
        <v>62391.096354129091</v>
      </c>
      <c r="P30" s="1"/>
      <c r="Q30" s="1"/>
      <c r="U30" s="1"/>
      <c r="V30" s="1"/>
    </row>
    <row r="31" spans="1:22" x14ac:dyDescent="0.25">
      <c r="A31" s="44">
        <v>27</v>
      </c>
      <c r="B31" s="39">
        <v>2000</v>
      </c>
      <c r="C31" s="39">
        <f>PV(0.06/12,A31,0,-B31,1)</f>
        <v>1748.0197219711631</v>
      </c>
      <c r="E31" s="1"/>
      <c r="F31" s="1"/>
      <c r="G31" s="1"/>
      <c r="J31" s="44">
        <v>27</v>
      </c>
      <c r="K31" s="39">
        <v>2000</v>
      </c>
      <c r="L31" s="39">
        <f>N30*(6%/12)</f>
        <v>311.95548177064546</v>
      </c>
      <c r="M31" s="39">
        <f>K31-L31</f>
        <v>1688.0445182293545</v>
      </c>
      <c r="N31" s="39">
        <f>N30-M31</f>
        <v>60703.051835899736</v>
      </c>
      <c r="P31" s="1"/>
      <c r="Q31" s="1"/>
      <c r="U31" s="1"/>
      <c r="V31" s="1"/>
    </row>
    <row r="32" spans="1:22" x14ac:dyDescent="0.25">
      <c r="A32" s="44">
        <v>28</v>
      </c>
      <c r="B32" s="39">
        <v>2000</v>
      </c>
      <c r="C32" s="39">
        <f>PV(0.06/12,A32,0,-B32,1)</f>
        <v>1739.3231064389686</v>
      </c>
      <c r="E32" s="1"/>
      <c r="F32" s="1"/>
      <c r="G32" s="1"/>
      <c r="J32" s="44">
        <v>28</v>
      </c>
      <c r="K32" s="39">
        <v>2000</v>
      </c>
      <c r="L32" s="39">
        <f>N31*(6%/12)</f>
        <v>303.51525917949868</v>
      </c>
      <c r="M32" s="39">
        <f>K32-L32</f>
        <v>1696.4847408205014</v>
      </c>
      <c r="N32" s="39">
        <f>N31-M32</f>
        <v>59006.567095079234</v>
      </c>
      <c r="P32" s="1"/>
      <c r="Q32" s="1"/>
      <c r="U32" s="1"/>
      <c r="V32" s="1"/>
    </row>
    <row r="33" spans="1:22" x14ac:dyDescent="0.25">
      <c r="A33" s="44">
        <v>29</v>
      </c>
      <c r="B33" s="39">
        <v>2000</v>
      </c>
      <c r="C33" s="39">
        <f>PV(0.06/12,A33,0,-B33,1)</f>
        <v>1730.6697576507154</v>
      </c>
      <c r="E33" s="1"/>
      <c r="F33" s="1"/>
      <c r="G33" s="1"/>
      <c r="J33" s="44">
        <v>29</v>
      </c>
      <c r="K33" s="39">
        <v>2000</v>
      </c>
      <c r="L33" s="39">
        <f>N32*(6%/12)</f>
        <v>295.03283547539615</v>
      </c>
      <c r="M33" s="39">
        <f>K33-L33</f>
        <v>1704.967164524604</v>
      </c>
      <c r="N33" s="39">
        <f>N32-M33</f>
        <v>57301.599930554628</v>
      </c>
      <c r="P33" s="1"/>
      <c r="Q33" s="1"/>
      <c r="S33" s="1">
        <f>-Q28-Q34</f>
        <v>-20008.491884813127</v>
      </c>
      <c r="T33" s="1"/>
      <c r="U33" s="1"/>
      <c r="V33" s="1"/>
    </row>
    <row r="34" spans="1:22" x14ac:dyDescent="0.25">
      <c r="A34" s="44">
        <v>30</v>
      </c>
      <c r="B34" s="39">
        <v>2000</v>
      </c>
      <c r="C34" s="39">
        <f>PV(0.06/12,A34,0,-B34,1)</f>
        <v>1722.0594603489706</v>
      </c>
      <c r="E34" s="1"/>
      <c r="F34" s="1"/>
      <c r="G34" s="1"/>
      <c r="J34" s="58">
        <v>30</v>
      </c>
      <c r="K34" s="57">
        <v>2000</v>
      </c>
      <c r="L34" s="57">
        <f>N33*(6%/12)</f>
        <v>286.50799965277315</v>
      </c>
      <c r="M34" s="57">
        <f>K34-L34</f>
        <v>1713.4920003472268</v>
      </c>
      <c r="N34" s="57">
        <f>N33-M34</f>
        <v>55588.107930207399</v>
      </c>
      <c r="P34" s="55">
        <f>SUM(L29:L34)</f>
        <v>1846.0754516755949</v>
      </c>
      <c r="Q34" s="54">
        <f>SUM(M29:M34)</f>
        <v>10153.924548324405</v>
      </c>
      <c r="S34" s="39">
        <f>S22+S33</f>
        <v>55588.110820432245</v>
      </c>
      <c r="T34" s="1"/>
      <c r="U34" s="1"/>
      <c r="V34" s="1"/>
    </row>
    <row r="35" spans="1:22" x14ac:dyDescent="0.25">
      <c r="A35" s="44">
        <v>31</v>
      </c>
      <c r="B35" s="39">
        <v>2000</v>
      </c>
      <c r="C35" s="39">
        <f>PV(0.06/12,A35,0,-B35,1)</f>
        <v>1713.492000347235</v>
      </c>
      <c r="E35" s="1"/>
      <c r="F35" s="1"/>
      <c r="G35" s="1"/>
      <c r="J35" s="44">
        <v>31</v>
      </c>
      <c r="K35" s="39">
        <v>2000</v>
      </c>
      <c r="L35" s="39">
        <f>N34*(6%/12)</f>
        <v>277.940539651037</v>
      </c>
      <c r="M35" s="39">
        <f>K35-L35</f>
        <v>1722.0594603489631</v>
      </c>
      <c r="N35" s="39">
        <f>N34-M35</f>
        <v>53866.048469858433</v>
      </c>
      <c r="P35" s="1"/>
      <c r="Q35" s="1"/>
      <c r="U35" s="1"/>
      <c r="V35" s="1"/>
    </row>
    <row r="36" spans="1:22" x14ac:dyDescent="0.25">
      <c r="A36" s="44">
        <v>32</v>
      </c>
      <c r="B36" s="39">
        <v>2000</v>
      </c>
      <c r="C36" s="39">
        <f>PV(0.06/12,A36,0,-B36,1)</f>
        <v>1704.9671645246121</v>
      </c>
      <c r="E36" s="1"/>
      <c r="F36" s="1"/>
      <c r="G36" s="1"/>
      <c r="J36" s="44">
        <v>32</v>
      </c>
      <c r="K36" s="39">
        <v>2000</v>
      </c>
      <c r="L36" s="39">
        <f>N35*(6%/12)</f>
        <v>269.33024234929218</v>
      </c>
      <c r="M36" s="39">
        <f>K36-L36</f>
        <v>1730.6697576507079</v>
      </c>
      <c r="N36" s="39">
        <f>N35-M36</f>
        <v>52135.378712207726</v>
      </c>
      <c r="P36" s="1"/>
      <c r="Q36" s="1"/>
    </row>
    <row r="37" spans="1:22" x14ac:dyDescent="0.25">
      <c r="A37" s="44">
        <v>33</v>
      </c>
      <c r="B37" s="39">
        <v>2000</v>
      </c>
      <c r="C37" s="39">
        <f>PV(0.06/12,A37,0,-B37,1)</f>
        <v>1696.4847408205098</v>
      </c>
      <c r="E37" s="1"/>
      <c r="F37" s="1"/>
      <c r="G37" s="1"/>
      <c r="J37" s="44">
        <v>33</v>
      </c>
      <c r="K37" s="39">
        <v>2000</v>
      </c>
      <c r="L37" s="39">
        <f>N36*(6%/12)</f>
        <v>260.67689356103864</v>
      </c>
      <c r="M37" s="39">
        <f>K37-L37</f>
        <v>1739.3231064389613</v>
      </c>
      <c r="N37" s="39">
        <f>N36-M37</f>
        <v>50396.055605768765</v>
      </c>
      <c r="P37" s="1"/>
      <c r="Q37" s="1"/>
    </row>
    <row r="38" spans="1:22" x14ac:dyDescent="0.25">
      <c r="A38" s="44">
        <v>34</v>
      </c>
      <c r="B38" s="39">
        <v>2000</v>
      </c>
      <c r="C38" s="39">
        <f>PV(0.06/12,A38,0,-B38,1)</f>
        <v>1688.0445182293631</v>
      </c>
      <c r="E38" s="1"/>
      <c r="F38" s="1"/>
      <c r="G38" s="1"/>
      <c r="J38" s="44">
        <v>34</v>
      </c>
      <c r="K38" s="39">
        <v>2000</v>
      </c>
      <c r="L38" s="39">
        <f>N37*(6%/12)</f>
        <v>251.98027802884383</v>
      </c>
      <c r="M38" s="39">
        <f>K38-L38</f>
        <v>1748.0197219711563</v>
      </c>
      <c r="N38" s="39">
        <f>N37-M38</f>
        <v>48648.035883797609</v>
      </c>
      <c r="P38" s="1"/>
      <c r="Q38" s="1"/>
    </row>
    <row r="39" spans="1:22" x14ac:dyDescent="0.25">
      <c r="A39" s="44">
        <v>35</v>
      </c>
      <c r="B39" s="39">
        <v>2000</v>
      </c>
      <c r="C39" s="39">
        <f>PV(0.06/12,A39,0,-B39,1)</f>
        <v>1679.6462867953865</v>
      </c>
      <c r="E39" s="1"/>
      <c r="F39" s="1"/>
      <c r="G39" s="1"/>
      <c r="J39" s="44">
        <v>35</v>
      </c>
      <c r="K39" s="39">
        <v>2000</v>
      </c>
      <c r="L39" s="39">
        <f>N38*(6%/12)</f>
        <v>243.24017941898805</v>
      </c>
      <c r="M39" s="39">
        <f>K39-L39</f>
        <v>1756.759820581012</v>
      </c>
      <c r="N39" s="39">
        <f>N38-M39</f>
        <v>46891.276063216596</v>
      </c>
      <c r="P39" s="1"/>
      <c r="Q39" s="1"/>
    </row>
    <row r="40" spans="1:22" x14ac:dyDescent="0.25">
      <c r="A40" s="44">
        <v>36</v>
      </c>
      <c r="B40" s="39">
        <v>2000</v>
      </c>
      <c r="C40" s="39">
        <f>PV(0.06/12,A40,0,-B40,1)</f>
        <v>1671.2898376073501</v>
      </c>
      <c r="E40" s="1"/>
      <c r="F40" s="1"/>
      <c r="G40" s="1"/>
      <c r="J40" s="60">
        <v>36</v>
      </c>
      <c r="K40" s="59">
        <v>2000</v>
      </c>
      <c r="L40" s="59">
        <f>N39*(6%/12)</f>
        <v>234.45638031608297</v>
      </c>
      <c r="M40" s="59">
        <f>K40-L40</f>
        <v>1765.5436196839171</v>
      </c>
      <c r="N40" s="59">
        <f>N39-M40</f>
        <v>45125.732443532681</v>
      </c>
      <c r="P40" s="55">
        <f>SUM(L35:L40)</f>
        <v>1537.6245133252824</v>
      </c>
      <c r="Q40" s="54">
        <f>SUM(M35:M40)</f>
        <v>10462.375486674717</v>
      </c>
      <c r="T40" s="1">
        <f>-Q40</f>
        <v>-10462.375486674717</v>
      </c>
    </row>
    <row r="41" spans="1:22" x14ac:dyDescent="0.25">
      <c r="A41" s="44">
        <v>37</v>
      </c>
      <c r="B41" s="39">
        <v>2000</v>
      </c>
      <c r="C41" s="39">
        <f>PV(0.06/12,A41,0,-B41,1)</f>
        <v>1662.9749627933836</v>
      </c>
      <c r="E41" s="1"/>
      <c r="F41" s="1"/>
      <c r="G41" s="1"/>
      <c r="J41" s="44">
        <v>37</v>
      </c>
      <c r="K41" s="39">
        <v>2000</v>
      </c>
      <c r="L41" s="39">
        <f>N40*(6%/12)</f>
        <v>225.62866221766342</v>
      </c>
      <c r="M41" s="39">
        <f>K41-L41</f>
        <v>1774.3713377823365</v>
      </c>
      <c r="N41" s="39">
        <f>N40-M41</f>
        <v>43351.361105750344</v>
      </c>
      <c r="P41" s="1"/>
      <c r="Q41" s="1"/>
      <c r="T41" s="1">
        <f>S34+T40</f>
        <v>45125.735333757526</v>
      </c>
    </row>
    <row r="42" spans="1:22" x14ac:dyDescent="0.25">
      <c r="A42" s="44">
        <v>38</v>
      </c>
      <c r="B42" s="39">
        <v>2000</v>
      </c>
      <c r="C42" s="39">
        <f>PV(0.06/12,A42,0,-B42,1)</f>
        <v>1654.7014555158046</v>
      </c>
      <c r="E42" s="1"/>
      <c r="F42" s="1"/>
      <c r="G42" s="1"/>
      <c r="J42" s="44">
        <v>38</v>
      </c>
      <c r="K42" s="39">
        <v>2000</v>
      </c>
      <c r="L42" s="39">
        <f>N41*(6%/12)</f>
        <v>216.75680552875173</v>
      </c>
      <c r="M42" s="39">
        <f>K42-L42</f>
        <v>1783.2431944712482</v>
      </c>
      <c r="N42" s="39">
        <f>N41-M42</f>
        <v>41568.117911279092</v>
      </c>
      <c r="P42" s="1"/>
      <c r="Q42" s="1"/>
    </row>
    <row r="43" spans="1:22" x14ac:dyDescent="0.25">
      <c r="A43" s="44">
        <v>39</v>
      </c>
      <c r="B43" s="39">
        <v>2000</v>
      </c>
      <c r="C43" s="39">
        <f>PV(0.06/12,A43,0,-B43,1)</f>
        <v>1646.4691099659751</v>
      </c>
      <c r="E43" s="1"/>
      <c r="F43" s="1"/>
      <c r="G43" s="1"/>
      <c r="J43" s="44">
        <v>39</v>
      </c>
      <c r="K43" s="39">
        <v>2000</v>
      </c>
      <c r="L43" s="39">
        <f>N42*(6%/12)</f>
        <v>207.84058955639546</v>
      </c>
      <c r="M43" s="39">
        <f>K43-L43</f>
        <v>1792.1594104436044</v>
      </c>
      <c r="N43" s="39">
        <f>N42-M43</f>
        <v>39775.958500835492</v>
      </c>
      <c r="P43" s="1"/>
      <c r="Q43" s="1"/>
    </row>
    <row r="44" spans="1:22" x14ac:dyDescent="0.25">
      <c r="A44" s="44">
        <v>40</v>
      </c>
      <c r="B44" s="39">
        <v>2000</v>
      </c>
      <c r="C44" s="39">
        <f>PV(0.06/12,A44,0,-B44,1)</f>
        <v>1638.2777213591792</v>
      </c>
      <c r="E44" s="1"/>
      <c r="F44" s="1"/>
      <c r="G44" s="1"/>
      <c r="J44" s="44">
        <v>40</v>
      </c>
      <c r="K44" s="39">
        <v>2000</v>
      </c>
      <c r="L44" s="39">
        <f>N43*(6%/12)</f>
        <v>198.87979250417746</v>
      </c>
      <c r="M44" s="39">
        <f>K44-L44</f>
        <v>1801.1202074958226</v>
      </c>
      <c r="N44" s="39">
        <f>N43-M44</f>
        <v>37974.838293339672</v>
      </c>
      <c r="P44" s="1"/>
      <c r="Q44" s="1"/>
    </row>
    <row r="45" spans="1:22" x14ac:dyDescent="0.25">
      <c r="A45" s="44">
        <v>41</v>
      </c>
      <c r="B45" s="39">
        <v>2000</v>
      </c>
      <c r="C45" s="39">
        <f>PV(0.06/12,A45,0,-B45,1)</f>
        <v>1630.1270859295319</v>
      </c>
      <c r="E45" s="1"/>
      <c r="F45" s="1"/>
      <c r="G45" s="1"/>
      <c r="J45" s="44">
        <v>41</v>
      </c>
      <c r="K45" s="39">
        <v>2000</v>
      </c>
      <c r="L45" s="39">
        <f>N44*(6%/12)</f>
        <v>189.87419146669836</v>
      </c>
      <c r="M45" s="39">
        <f>K45-L45</f>
        <v>1810.1258085333016</v>
      </c>
      <c r="N45" s="39">
        <f>N44-M45</f>
        <v>36164.712484806369</v>
      </c>
      <c r="P45" s="1"/>
      <c r="Q45" s="1"/>
      <c r="S45" s="1">
        <f>-Q40-Q46</f>
        <v>-21242.571882976998</v>
      </c>
    </row>
    <row r="46" spans="1:22" x14ac:dyDescent="0.25">
      <c r="A46" s="44">
        <v>42</v>
      </c>
      <c r="B46" s="39">
        <v>2000</v>
      </c>
      <c r="C46" s="39">
        <f>PV(0.06/12,A46,0,-B46,1)</f>
        <v>1622.0170009249077</v>
      </c>
      <c r="E46" s="1"/>
      <c r="F46" s="1"/>
      <c r="G46" s="1"/>
      <c r="H46" s="1"/>
      <c r="J46" s="58">
        <v>42</v>
      </c>
      <c r="K46" s="57">
        <v>2000</v>
      </c>
      <c r="L46" s="57">
        <f>N45*(6%/12)</f>
        <v>180.82356242403185</v>
      </c>
      <c r="M46" s="57">
        <f>K46-L46</f>
        <v>1819.1764375759681</v>
      </c>
      <c r="N46" s="57">
        <f>N45-M46</f>
        <v>34345.536047230402</v>
      </c>
      <c r="P46" s="55">
        <f>SUM(L41:L46)</f>
        <v>1219.8036036977185</v>
      </c>
      <c r="Q46" s="54">
        <f>SUM(M41:M46)</f>
        <v>10780.196396302283</v>
      </c>
      <c r="S46" s="1">
        <f>S34+S45</f>
        <v>34345.538937455247</v>
      </c>
    </row>
    <row r="47" spans="1:22" x14ac:dyDescent="0.25">
      <c r="A47" s="44">
        <v>43</v>
      </c>
      <c r="B47" s="39">
        <v>2000</v>
      </c>
      <c r="C47" s="39">
        <f>PV(0.06/12,A47,0,-B47,1)</f>
        <v>1613.9472646018983</v>
      </c>
      <c r="E47" s="1"/>
      <c r="F47" s="1"/>
      <c r="G47" s="1"/>
      <c r="H47" s="1"/>
      <c r="J47" s="44">
        <v>43</v>
      </c>
      <c r="K47" s="39">
        <v>2000</v>
      </c>
      <c r="L47" s="39">
        <f>N46*(6%/12)</f>
        <v>171.72768023615203</v>
      </c>
      <c r="M47" s="39">
        <f>K47-L47</f>
        <v>1828.2723197638479</v>
      </c>
      <c r="N47" s="39">
        <f>N46-M47</f>
        <v>32517.263727466554</v>
      </c>
      <c r="P47" s="1"/>
      <c r="Q47" s="1"/>
    </row>
    <row r="48" spans="1:22" x14ac:dyDescent="0.25">
      <c r="A48" s="44">
        <v>44</v>
      </c>
      <c r="B48" s="39">
        <v>2000</v>
      </c>
      <c r="C48" s="39">
        <f>PV(0.06/12,A48,0,-B48,1)</f>
        <v>1605.9176762207946</v>
      </c>
      <c r="E48" s="1"/>
      <c r="F48" s="1"/>
      <c r="G48" s="1"/>
      <c r="H48" s="1"/>
      <c r="J48" s="44">
        <v>44</v>
      </c>
      <c r="K48" s="39">
        <v>2000</v>
      </c>
      <c r="L48" s="39">
        <f>N47*(6%/12)</f>
        <v>162.58631863733277</v>
      </c>
      <c r="M48" s="39">
        <f>K48-L48</f>
        <v>1837.4136813626671</v>
      </c>
      <c r="N48" s="39">
        <f>N47-M48</f>
        <v>30679.850046103886</v>
      </c>
      <c r="P48" s="1"/>
      <c r="Q48" s="1"/>
      <c r="U48" s="1"/>
    </row>
    <row r="49" spans="1:22" x14ac:dyDescent="0.25">
      <c r="A49" s="44">
        <v>45</v>
      </c>
      <c r="B49" s="39">
        <v>2000</v>
      </c>
      <c r="C49" s="39">
        <f>PV(0.06/12,A49,0,-B49,1)</f>
        <v>1597.9280360405921</v>
      </c>
      <c r="E49" s="1"/>
      <c r="F49" s="1"/>
      <c r="G49" s="1"/>
      <c r="H49" s="1"/>
      <c r="J49" s="44">
        <v>45</v>
      </c>
      <c r="K49" s="39">
        <v>2000</v>
      </c>
      <c r="L49" s="39">
        <f>N48*(6%/12)</f>
        <v>153.39925023051944</v>
      </c>
      <c r="M49" s="39">
        <f>K49-L49</f>
        <v>1846.6007497694804</v>
      </c>
      <c r="N49" s="39">
        <f>N48-M49</f>
        <v>28833.249296334405</v>
      </c>
      <c r="P49" s="1"/>
      <c r="Q49" s="1"/>
    </row>
    <row r="50" spans="1:22" x14ac:dyDescent="0.25">
      <c r="A50" s="44">
        <v>46</v>
      </c>
      <c r="B50" s="39">
        <v>2000</v>
      </c>
      <c r="C50" s="39">
        <f>PV(0.06/12,A50,0,-B50,1)</f>
        <v>1589.978145314022</v>
      </c>
      <c r="E50" s="1"/>
      <c r="F50" s="1"/>
      <c r="G50" s="1"/>
      <c r="H50" s="1"/>
      <c r="J50" s="44">
        <v>46</v>
      </c>
      <c r="K50" s="39">
        <v>2000</v>
      </c>
      <c r="L50" s="39">
        <f>N49*(6%/12)</f>
        <v>144.16624648167203</v>
      </c>
      <c r="M50" s="39">
        <f>K50-L50</f>
        <v>1855.833753518328</v>
      </c>
      <c r="N50" s="39">
        <f>N49-M50</f>
        <v>26977.415542816078</v>
      </c>
      <c r="P50" s="1"/>
      <c r="Q50" s="1"/>
      <c r="U50" s="1"/>
    </row>
    <row r="51" spans="1:22" x14ac:dyDescent="0.25">
      <c r="A51" s="44">
        <v>47</v>
      </c>
      <c r="B51" s="39">
        <v>2000</v>
      </c>
      <c r="C51" s="39">
        <f>PV(0.06/12,A51,0,-B51,1)</f>
        <v>1582.0678062826096</v>
      </c>
      <c r="E51" s="1"/>
      <c r="F51" s="1"/>
      <c r="G51" s="1"/>
      <c r="H51" s="1"/>
      <c r="J51" s="44">
        <v>47</v>
      </c>
      <c r="K51" s="39">
        <v>2000</v>
      </c>
      <c r="L51" s="39">
        <f>N50*(6%/12)</f>
        <v>134.88707771408039</v>
      </c>
      <c r="M51" s="39">
        <f>K51-L51</f>
        <v>1865.1129222859197</v>
      </c>
      <c r="N51" s="39">
        <f>N50-M51</f>
        <v>25112.302620530158</v>
      </c>
      <c r="P51" s="1"/>
      <c r="Q51" s="1"/>
    </row>
    <row r="52" spans="1:22" x14ac:dyDescent="0.25">
      <c r="A52" s="44">
        <v>48</v>
      </c>
      <c r="B52" s="39">
        <v>2000</v>
      </c>
      <c r="C52" s="39">
        <f>PV(0.06/12,A52,0,-B52,1)</f>
        <v>1574.1968221717509</v>
      </c>
      <c r="E52" s="1"/>
      <c r="F52" s="1"/>
      <c r="G52" s="1"/>
      <c r="H52" s="1"/>
      <c r="J52" s="60">
        <v>48</v>
      </c>
      <c r="K52" s="59">
        <v>2000</v>
      </c>
      <c r="L52" s="59">
        <f>N51*(6%/12)</f>
        <v>125.56151310265079</v>
      </c>
      <c r="M52" s="59">
        <f>K52-L52</f>
        <v>1874.4384868973493</v>
      </c>
      <c r="N52" s="59">
        <f>N51-M52</f>
        <v>23237.864133632807</v>
      </c>
      <c r="P52" s="55">
        <f>SUM(L47:L52)</f>
        <v>892.32808640240751</v>
      </c>
      <c r="Q52" s="54">
        <f>SUM(M47:M52)</f>
        <v>11107.671913597591</v>
      </c>
      <c r="T52" s="1">
        <f>-Q52</f>
        <v>-11107.671913597591</v>
      </c>
    </row>
    <row r="53" spans="1:22" x14ac:dyDescent="0.25">
      <c r="A53" s="44">
        <v>49</v>
      </c>
      <c r="B53" s="39">
        <v>2000</v>
      </c>
      <c r="C53" s="39">
        <f>PV(0.06/12,A53,0,-B53,1)</f>
        <v>1566.3649971858217</v>
      </c>
      <c r="E53" s="1"/>
      <c r="F53" s="1"/>
      <c r="G53" s="1"/>
      <c r="H53" s="1"/>
      <c r="J53" s="44">
        <v>49</v>
      </c>
      <c r="K53" s="39">
        <v>2000</v>
      </c>
      <c r="L53" s="39">
        <f>N52*(6%/12)</f>
        <v>116.18932066816404</v>
      </c>
      <c r="M53" s="39">
        <f>K53-L53</f>
        <v>1883.8106793318359</v>
      </c>
      <c r="N53" s="39">
        <f>N52-M53</f>
        <v>21354.053454300971</v>
      </c>
      <c r="P53" s="1"/>
      <c r="Q53" s="1"/>
      <c r="T53" s="1">
        <f>S46+T52</f>
        <v>23237.867023857656</v>
      </c>
    </row>
    <row r="54" spans="1:22" x14ac:dyDescent="0.25">
      <c r="A54" s="44">
        <v>50</v>
      </c>
      <c r="B54" s="39">
        <v>2000</v>
      </c>
      <c r="C54" s="39">
        <f>PV(0.06/12,A54,0,-B54,1)</f>
        <v>1558.5721365033057</v>
      </c>
      <c r="E54" s="1"/>
      <c r="F54" s="1"/>
      <c r="H54" s="1"/>
      <c r="J54" s="44">
        <v>50</v>
      </c>
      <c r="K54" s="39">
        <v>2000</v>
      </c>
      <c r="L54" s="39">
        <f>N53*(6%/12)</f>
        <v>106.77026727150485</v>
      </c>
      <c r="M54" s="39">
        <f>K54-L54</f>
        <v>1893.229732728495</v>
      </c>
      <c r="N54" s="39">
        <f>N53-M54</f>
        <v>19460.823721572477</v>
      </c>
      <c r="P54" s="1"/>
      <c r="Q54" s="1"/>
    </row>
    <row r="55" spans="1:22" x14ac:dyDescent="0.25">
      <c r="A55" s="44">
        <v>51</v>
      </c>
      <c r="B55" s="39">
        <v>2000</v>
      </c>
      <c r="C55" s="39">
        <f>PV(0.06/12,A55,0,-B55,1)</f>
        <v>1550.8180462719463</v>
      </c>
      <c r="E55" s="1"/>
      <c r="F55" s="1"/>
      <c r="G55" s="1"/>
      <c r="H55" s="1"/>
      <c r="J55" s="44">
        <v>51</v>
      </c>
      <c r="K55" s="39">
        <v>2000</v>
      </c>
      <c r="L55" s="39">
        <f>N54*(6%/12)</f>
        <v>97.304118607862392</v>
      </c>
      <c r="M55" s="39">
        <f>K55-L55</f>
        <v>1902.6958813921376</v>
      </c>
      <c r="N55" s="39">
        <f>N54-M55</f>
        <v>17558.127840180339</v>
      </c>
      <c r="P55" s="1"/>
      <c r="Q55" s="1"/>
    </row>
    <row r="56" spans="1:22" x14ac:dyDescent="0.25">
      <c r="A56" s="44">
        <v>52</v>
      </c>
      <c r="B56" s="39">
        <v>2000</v>
      </c>
      <c r="C56" s="39">
        <f>PV(0.06/12,A56,0,-B56,1)</f>
        <v>1543.1025336039268</v>
      </c>
      <c r="E56" s="1"/>
      <c r="F56" s="1"/>
      <c r="H56" s="1"/>
      <c r="J56" s="44">
        <v>52</v>
      </c>
      <c r="K56" s="39">
        <v>2000</v>
      </c>
      <c r="L56" s="39">
        <f>N55*(6%/12)</f>
        <v>87.790639200901694</v>
      </c>
      <c r="M56" s="39">
        <f>K56-L56</f>
        <v>1912.2093607990982</v>
      </c>
      <c r="N56" s="39">
        <f>N55-M56</f>
        <v>15645.918479381242</v>
      </c>
      <c r="P56" s="1"/>
      <c r="Q56" s="1"/>
    </row>
    <row r="57" spans="1:22" x14ac:dyDescent="0.25">
      <c r="A57" s="44">
        <v>53</v>
      </c>
      <c r="B57" s="39">
        <v>2000</v>
      </c>
      <c r="C57" s="39">
        <f>PV(0.06/12,A57,0,-B57,1)</f>
        <v>1535.4254065710718</v>
      </c>
      <c r="E57" s="1"/>
      <c r="F57" s="1"/>
      <c r="G57" s="1"/>
      <c r="H57" s="1"/>
      <c r="J57" s="44">
        <v>53</v>
      </c>
      <c r="K57" s="39">
        <v>2000</v>
      </c>
      <c r="L57" s="39">
        <f>N56*(6%/12)</f>
        <v>78.229592396906213</v>
      </c>
      <c r="M57" s="39">
        <f>K57-L57</f>
        <v>1921.7704076030939</v>
      </c>
      <c r="N57" s="39">
        <f>N56-M57</f>
        <v>13724.148071778149</v>
      </c>
      <c r="P57" s="1"/>
      <c r="Q57" s="1"/>
      <c r="S57" s="1">
        <f>-Q52-Q58</f>
        <v>-22552.767235093361</v>
      </c>
    </row>
    <row r="58" spans="1:22" x14ac:dyDescent="0.25">
      <c r="A58" s="44">
        <v>54</v>
      </c>
      <c r="B58" s="39">
        <v>2000</v>
      </c>
      <c r="C58" s="39">
        <f>PV(0.06/12,A58,0,-B58,1)</f>
        <v>1527.7864742000718</v>
      </c>
      <c r="E58" s="1"/>
      <c r="F58" s="1"/>
      <c r="G58" s="1"/>
      <c r="H58" s="1"/>
      <c r="J58" s="58">
        <v>54</v>
      </c>
      <c r="K58" s="57">
        <v>2000</v>
      </c>
      <c r="L58" s="57">
        <f>N57*(6%/12)</f>
        <v>68.620740358890743</v>
      </c>
      <c r="M58" s="57">
        <f>K58-L58</f>
        <v>1931.3792596411092</v>
      </c>
      <c r="N58" s="57">
        <f>N57-M58</f>
        <v>11792.768812137039</v>
      </c>
      <c r="P58" s="55">
        <f>SUM(L53:L58)</f>
        <v>554.90467850422999</v>
      </c>
      <c r="Q58" s="54">
        <f>SUM(M53:M58)</f>
        <v>11445.09532149577</v>
      </c>
      <c r="S58" s="1">
        <f>S46+S57</f>
        <v>11792.771702361886</v>
      </c>
    </row>
    <row r="59" spans="1:22" x14ac:dyDescent="0.25">
      <c r="A59" s="44">
        <v>55</v>
      </c>
      <c r="B59" s="39">
        <v>2000</v>
      </c>
      <c r="C59" s="39">
        <f>PV(0.06/12,A59,0,-B59,1)</f>
        <v>1520.185546467733</v>
      </c>
      <c r="E59" s="1"/>
      <c r="F59" s="1"/>
      <c r="G59" s="1"/>
      <c r="H59" s="1"/>
      <c r="J59" s="44">
        <v>55</v>
      </c>
      <c r="K59" s="39">
        <v>2000</v>
      </c>
      <c r="L59" s="39">
        <f>N58*(6%/12)</f>
        <v>58.963844060685197</v>
      </c>
      <c r="M59" s="39">
        <f>K59-L59</f>
        <v>1941.0361559393148</v>
      </c>
      <c r="N59" s="39">
        <f>N58-M59</f>
        <v>9851.7326561977243</v>
      </c>
      <c r="P59" s="1"/>
      <c r="Q59" s="1"/>
      <c r="U59" s="1"/>
      <c r="V59" s="1"/>
    </row>
    <row r="60" spans="1:22" x14ac:dyDescent="0.25">
      <c r="A60" s="44">
        <v>56</v>
      </c>
      <c r="B60" s="39">
        <v>2000</v>
      </c>
      <c r="C60" s="39">
        <f>PV(0.06/12,A60,0,-B60,1)</f>
        <v>1512.6224342962519</v>
      </c>
      <c r="E60" s="1"/>
      <c r="F60" s="1"/>
      <c r="H60" s="1"/>
      <c r="J60" s="44">
        <v>56</v>
      </c>
      <c r="K60" s="39">
        <v>2000</v>
      </c>
      <c r="L60" s="39">
        <f>N59*(6%/12)</f>
        <v>49.258663280988621</v>
      </c>
      <c r="M60" s="39">
        <f>K60-L60</f>
        <v>1950.7413367190113</v>
      </c>
      <c r="N60" s="39">
        <f>N59-M60</f>
        <v>7900.9913194787132</v>
      </c>
      <c r="P60" s="1"/>
      <c r="Q60" s="1"/>
    </row>
    <row r="61" spans="1:22" x14ac:dyDescent="0.25">
      <c r="A61" s="44">
        <v>57</v>
      </c>
      <c r="B61" s="39">
        <v>2000</v>
      </c>
      <c r="C61" s="39">
        <f>PV(0.06/12,A61,0,-B61,1)</f>
        <v>1505.0969495485097</v>
      </c>
      <c r="E61" s="1"/>
      <c r="F61" s="1"/>
      <c r="G61" s="1"/>
      <c r="H61" s="1"/>
      <c r="J61" s="44">
        <v>57</v>
      </c>
      <c r="K61" s="39">
        <v>2000</v>
      </c>
      <c r="L61" s="39">
        <f>N60*(6%/12)</f>
        <v>39.504956597393566</v>
      </c>
      <c r="M61" s="39">
        <f>K61-L61</f>
        <v>1960.4950434026064</v>
      </c>
      <c r="N61" s="39">
        <f>N60-M61</f>
        <v>5940.4962760761064</v>
      </c>
      <c r="P61" s="1"/>
      <c r="Q61" s="1"/>
      <c r="U61" s="1"/>
      <c r="V61" s="1"/>
    </row>
    <row r="62" spans="1:22" x14ac:dyDescent="0.25">
      <c r="A62" s="44">
        <v>58</v>
      </c>
      <c r="B62" s="39">
        <v>2000</v>
      </c>
      <c r="C62" s="39">
        <f>PV(0.06/12,A62,0,-B62,1)</f>
        <v>1497.6089050233929</v>
      </c>
      <c r="E62" s="1"/>
      <c r="F62" s="1"/>
      <c r="H62" s="1"/>
      <c r="J62" s="44">
        <v>58</v>
      </c>
      <c r="K62" s="39">
        <v>2000</v>
      </c>
      <c r="L62" s="39">
        <f>N61*(6%/12)</f>
        <v>29.702481380380533</v>
      </c>
      <c r="M62" s="39">
        <f>K62-L62</f>
        <v>1970.2975186196195</v>
      </c>
      <c r="N62" s="39">
        <f>N61-M62</f>
        <v>3970.1987574564869</v>
      </c>
      <c r="P62" s="1"/>
      <c r="Q62" s="1"/>
    </row>
    <row r="63" spans="1:22" x14ac:dyDescent="0.25">
      <c r="A63" s="44">
        <v>59</v>
      </c>
      <c r="B63" s="39">
        <v>2000</v>
      </c>
      <c r="C63" s="39">
        <f>PV(0.06/12,A63,0,-B63,1)</f>
        <v>1490.1581144511374</v>
      </c>
      <c r="E63" s="1"/>
      <c r="F63" s="1"/>
      <c r="G63" s="1"/>
      <c r="H63" s="1"/>
      <c r="J63" s="44">
        <v>59</v>
      </c>
      <c r="K63" s="39">
        <v>2000</v>
      </c>
      <c r="L63" s="39">
        <f>N62*(6%/12)</f>
        <v>19.850993787282434</v>
      </c>
      <c r="M63" s="39">
        <f>K63-L63</f>
        <v>1980.1490062127175</v>
      </c>
      <c r="N63" s="39">
        <f>N62-M63</f>
        <v>1990.0497512437694</v>
      </c>
      <c r="P63" s="1"/>
      <c r="Q63" s="1"/>
      <c r="S63" s="1">
        <f>-Q64</f>
        <v>-11792.768812137052</v>
      </c>
    </row>
    <row r="64" spans="1:22" x14ac:dyDescent="0.25">
      <c r="A64" s="44"/>
      <c r="B64" s="39"/>
      <c r="C64" s="56"/>
      <c r="F64" s="1"/>
      <c r="H64" s="1"/>
      <c r="J64" s="44">
        <v>60</v>
      </c>
      <c r="K64" s="39">
        <v>2000</v>
      </c>
      <c r="L64" s="39">
        <f>N63*(6%/12)</f>
        <v>9.9502487562188477</v>
      </c>
      <c r="M64" s="39">
        <f>K64-L64</f>
        <v>1990.0497512437812</v>
      </c>
      <c r="N64" s="39">
        <f>N63-M64</f>
        <v>-1.1823431123048067E-11</v>
      </c>
      <c r="P64" s="55">
        <f>SUM(L59:L64)</f>
        <v>207.23118786294918</v>
      </c>
      <c r="Q64" s="54">
        <f>SUM(M59:M64)</f>
        <v>11792.768812137052</v>
      </c>
      <c r="S64" s="1">
        <f>S58+S63</f>
        <v>2.8902248341182712E-3</v>
      </c>
    </row>
    <row r="65" spans="1:17" x14ac:dyDescent="0.25">
      <c r="A65" s="53" t="s">
        <v>144</v>
      </c>
      <c r="B65" s="52">
        <f>SUM(B4:B64)</f>
        <v>120000</v>
      </c>
      <c r="C65" s="52">
        <f>SUM(C4:C64)</f>
        <v>103968.37710977561</v>
      </c>
    </row>
    <row r="66" spans="1:17" x14ac:dyDescent="0.25">
      <c r="B66" s="1"/>
      <c r="J66" s="53" t="s">
        <v>144</v>
      </c>
      <c r="K66" s="52">
        <f>SUM(K5:K65)</f>
        <v>120000</v>
      </c>
      <c r="L66" s="52">
        <f>SUM(L5:L65)</f>
        <v>16031.622890224829</v>
      </c>
      <c r="M66" s="52">
        <f>SUM(M5:M65)</f>
        <v>103968.37710977517</v>
      </c>
      <c r="P66" s="1"/>
      <c r="Q66" s="1"/>
    </row>
    <row r="67" spans="1:17" ht="15.75" thickBot="1" x14ac:dyDescent="0.3">
      <c r="C67" s="10"/>
    </row>
    <row r="68" spans="1:17" ht="15.75" thickBot="1" x14ac:dyDescent="0.3">
      <c r="P68" s="51">
        <f>SUM(P4:P67)</f>
        <v>16031.622890224831</v>
      </c>
      <c r="Q68" s="50">
        <f>SUM(Q4:Q67)</f>
        <v>103968.37710977517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A6AF-07AA-44D6-AC68-442513B60A9D}">
  <dimension ref="A2:M95"/>
  <sheetViews>
    <sheetView tabSelected="1" workbookViewId="0">
      <selection activeCell="C12" sqref="C12"/>
    </sheetView>
  </sheetViews>
  <sheetFormatPr defaultRowHeight="15" x14ac:dyDescent="0.25"/>
  <cols>
    <col min="1" max="1" width="34.140625" customWidth="1"/>
    <col min="2" max="2" width="7" customWidth="1"/>
    <col min="3" max="3" width="2.7109375" customWidth="1"/>
    <col min="4" max="4" width="16" customWidth="1"/>
    <col min="5" max="5" width="3.85546875" customWidth="1"/>
    <col min="6" max="6" width="16.140625" customWidth="1"/>
    <col min="7" max="7" width="3.85546875" customWidth="1"/>
    <col min="8" max="8" width="10.7109375" bestFit="1" customWidth="1"/>
    <col min="9" max="12" width="5" customWidth="1"/>
    <col min="13" max="13" width="10.7109375" bestFit="1" customWidth="1"/>
  </cols>
  <sheetData>
    <row r="2" spans="1:13" ht="15.75" x14ac:dyDescent="0.25">
      <c r="A2" s="26" t="s">
        <v>107</v>
      </c>
    </row>
    <row r="4" spans="1:13" x14ac:dyDescent="0.25">
      <c r="A4" s="2" t="s">
        <v>108</v>
      </c>
    </row>
    <row r="5" spans="1:13" x14ac:dyDescent="0.25">
      <c r="A5" s="27" t="s">
        <v>109</v>
      </c>
    </row>
    <row r="7" spans="1:13" x14ac:dyDescent="0.25">
      <c r="A7" s="3" t="s">
        <v>66</v>
      </c>
      <c r="H7" t="s">
        <v>67</v>
      </c>
    </row>
    <row r="8" spans="1:13" x14ac:dyDescent="0.25">
      <c r="H8">
        <v>2021</v>
      </c>
      <c r="I8">
        <v>2022</v>
      </c>
      <c r="J8">
        <v>2023</v>
      </c>
      <c r="K8">
        <v>2024</v>
      </c>
      <c r="L8">
        <v>2025</v>
      </c>
      <c r="M8">
        <v>2026</v>
      </c>
    </row>
    <row r="9" spans="1:13" x14ac:dyDescent="0.25">
      <c r="A9" s="4" t="s">
        <v>68</v>
      </c>
      <c r="H9" t="s">
        <v>69</v>
      </c>
      <c r="M9" t="s">
        <v>69</v>
      </c>
    </row>
    <row r="10" spans="1:13" x14ac:dyDescent="0.25">
      <c r="A10" s="4"/>
      <c r="H10" t="s">
        <v>70</v>
      </c>
      <c r="M10" t="s">
        <v>70</v>
      </c>
    </row>
    <row r="11" spans="1:13" x14ac:dyDescent="0.25">
      <c r="A11" s="3" t="s">
        <v>71</v>
      </c>
      <c r="D11" s="5">
        <v>44197</v>
      </c>
      <c r="H11" t="s">
        <v>72</v>
      </c>
      <c r="M11" t="s">
        <v>72</v>
      </c>
    </row>
    <row r="12" spans="1:13" x14ac:dyDescent="0.25">
      <c r="A12" s="3" t="s">
        <v>73</v>
      </c>
      <c r="D12" s="5">
        <v>46022</v>
      </c>
      <c r="H12" t="s">
        <v>74</v>
      </c>
      <c r="M12" t="s">
        <v>74</v>
      </c>
    </row>
    <row r="13" spans="1:13" x14ac:dyDescent="0.25">
      <c r="A13" s="3" t="s">
        <v>75</v>
      </c>
      <c r="D13" s="6" t="s">
        <v>76</v>
      </c>
      <c r="H13" t="s">
        <v>77</v>
      </c>
      <c r="M13" t="s">
        <v>77</v>
      </c>
    </row>
    <row r="14" spans="1:13" x14ac:dyDescent="0.25">
      <c r="A14" s="3"/>
      <c r="H14" t="s">
        <v>78</v>
      </c>
      <c r="M14" s="7" t="s">
        <v>78</v>
      </c>
    </row>
    <row r="15" spans="1:13" x14ac:dyDescent="0.25">
      <c r="A15" s="3" t="s">
        <v>79</v>
      </c>
      <c r="B15" t="s">
        <v>80</v>
      </c>
      <c r="D15" t="s">
        <v>81</v>
      </c>
      <c r="H15" s="7" t="s">
        <v>82</v>
      </c>
      <c r="M15" t="s">
        <v>82</v>
      </c>
    </row>
    <row r="16" spans="1:13" x14ac:dyDescent="0.25">
      <c r="A16" s="3" t="s">
        <v>83</v>
      </c>
      <c r="B16" t="s">
        <v>84</v>
      </c>
      <c r="D16">
        <v>12</v>
      </c>
      <c r="H16" t="s">
        <v>85</v>
      </c>
      <c r="M16" t="s">
        <v>85</v>
      </c>
    </row>
    <row r="17" spans="1:13" x14ac:dyDescent="0.25">
      <c r="A17" s="3" t="s">
        <v>86</v>
      </c>
      <c r="B17" t="s">
        <v>87</v>
      </c>
      <c r="D17" s="8">
        <v>0.06</v>
      </c>
      <c r="H17" t="s">
        <v>88</v>
      </c>
      <c r="M17" t="s">
        <v>88</v>
      </c>
    </row>
    <row r="18" spans="1:13" ht="26.25" x14ac:dyDescent="0.25">
      <c r="A18" s="9" t="s">
        <v>110</v>
      </c>
      <c r="B18" s="2" t="s">
        <v>111</v>
      </c>
      <c r="D18" s="28">
        <f>6%/12</f>
        <v>5.0000000000000001E-3</v>
      </c>
      <c r="H18" t="s">
        <v>90</v>
      </c>
      <c r="M18" t="s">
        <v>90</v>
      </c>
    </row>
    <row r="19" spans="1:13" x14ac:dyDescent="0.25">
      <c r="A19" s="3" t="s">
        <v>89</v>
      </c>
      <c r="B19" s="2" t="s">
        <v>112</v>
      </c>
      <c r="D19">
        <v>60</v>
      </c>
      <c r="H19" t="s">
        <v>92</v>
      </c>
      <c r="M19" t="s">
        <v>92</v>
      </c>
    </row>
    <row r="20" spans="1:13" x14ac:dyDescent="0.25">
      <c r="A20" s="9" t="s">
        <v>91</v>
      </c>
      <c r="B20" s="2" t="s">
        <v>113</v>
      </c>
      <c r="D20" s="10">
        <v>2000</v>
      </c>
      <c r="H20" t="s">
        <v>93</v>
      </c>
      <c r="M20" t="s">
        <v>93</v>
      </c>
    </row>
    <row r="21" spans="1:13" x14ac:dyDescent="0.25">
      <c r="A21" s="3" t="s">
        <v>114</v>
      </c>
      <c r="B21" s="2" t="s">
        <v>115</v>
      </c>
      <c r="D21" s="10">
        <v>0</v>
      </c>
    </row>
    <row r="22" spans="1:13" ht="26.25" x14ac:dyDescent="0.25">
      <c r="A22" s="9" t="s">
        <v>116</v>
      </c>
      <c r="B22" s="2" t="s">
        <v>117</v>
      </c>
      <c r="D22">
        <v>1</v>
      </c>
      <c r="H22">
        <v>6</v>
      </c>
      <c r="M22">
        <v>6</v>
      </c>
    </row>
    <row r="23" spans="1:13" x14ac:dyDescent="0.25">
      <c r="I23">
        <v>12</v>
      </c>
      <c r="J23">
        <v>12</v>
      </c>
      <c r="K23">
        <v>12</v>
      </c>
      <c r="L23">
        <v>12</v>
      </c>
    </row>
    <row r="24" spans="1:13" x14ac:dyDescent="0.25">
      <c r="A24" t="s">
        <v>118</v>
      </c>
      <c r="B24" s="2" t="s">
        <v>119</v>
      </c>
      <c r="D24" s="12">
        <f>PV(6%/12,60,-2000,,1)</f>
        <v>103968.37710977242</v>
      </c>
      <c r="M24">
        <f>4*12</f>
        <v>48</v>
      </c>
    </row>
    <row r="25" spans="1:13" x14ac:dyDescent="0.25">
      <c r="M25">
        <v>6</v>
      </c>
    </row>
    <row r="26" spans="1:13" ht="30" x14ac:dyDescent="0.25">
      <c r="A26" s="29" t="s">
        <v>120</v>
      </c>
      <c r="D26" s="30"/>
      <c r="M26">
        <v>6</v>
      </c>
    </row>
    <row r="27" spans="1:13" x14ac:dyDescent="0.25">
      <c r="M27">
        <f>SUM(M24:M26)</f>
        <v>60</v>
      </c>
    </row>
    <row r="28" spans="1:13" ht="15.75" thickBot="1" x14ac:dyDescent="0.3">
      <c r="A28" t="s">
        <v>94</v>
      </c>
      <c r="D28" s="31">
        <f>D24+D26</f>
        <v>103968.37710977242</v>
      </c>
    </row>
    <row r="47" spans="1:1" x14ac:dyDescent="0.25">
      <c r="A47" t="s">
        <v>121</v>
      </c>
    </row>
    <row r="50" spans="1:6" ht="15" customHeight="1" x14ac:dyDescent="0.25">
      <c r="A50" s="32" t="s">
        <v>103</v>
      </c>
      <c r="D50" s="33" t="s">
        <v>122</v>
      </c>
      <c r="F50" s="33" t="s">
        <v>123</v>
      </c>
    </row>
    <row r="52" spans="1:6" x14ac:dyDescent="0.25">
      <c r="A52" s="20">
        <v>2021</v>
      </c>
    </row>
    <row r="53" spans="1:6" x14ac:dyDescent="0.25">
      <c r="A53" s="20" t="s">
        <v>124</v>
      </c>
      <c r="C53" s="34" t="s">
        <v>104</v>
      </c>
      <c r="D53" s="35">
        <v>9525.67</v>
      </c>
      <c r="E53" s="34" t="s">
        <v>104</v>
      </c>
      <c r="F53" s="35">
        <v>2474.33</v>
      </c>
    </row>
    <row r="54" spans="1:6" x14ac:dyDescent="0.25">
      <c r="A54" s="20" t="s">
        <v>125</v>
      </c>
    </row>
    <row r="55" spans="1:6" x14ac:dyDescent="0.25">
      <c r="A55" s="20" t="s">
        <v>126</v>
      </c>
    </row>
    <row r="56" spans="1:6" x14ac:dyDescent="0.25">
      <c r="A56" s="20" t="s">
        <v>127</v>
      </c>
    </row>
    <row r="57" spans="1:6" x14ac:dyDescent="0.25">
      <c r="A57" s="20"/>
      <c r="D57" s="36">
        <f>SUM(D53:D56)</f>
        <v>9525.67</v>
      </c>
      <c r="F57" s="36">
        <f>SUM(F53:F56)</f>
        <v>2474.33</v>
      </c>
    </row>
    <row r="58" spans="1:6" x14ac:dyDescent="0.25">
      <c r="A58" s="20"/>
    </row>
    <row r="59" spans="1:6" x14ac:dyDescent="0.25">
      <c r="A59" s="20">
        <v>2022</v>
      </c>
    </row>
    <row r="60" spans="1:6" x14ac:dyDescent="0.25">
      <c r="A60" s="20" t="s">
        <v>124</v>
      </c>
      <c r="D60" s="35">
        <v>18846.11</v>
      </c>
      <c r="F60" s="35">
        <v>5153.8899999999994</v>
      </c>
    </row>
    <row r="61" spans="1:6" x14ac:dyDescent="0.25">
      <c r="A61" s="20" t="s">
        <v>125</v>
      </c>
    </row>
    <row r="62" spans="1:6" x14ac:dyDescent="0.25">
      <c r="A62" s="20" t="s">
        <v>126</v>
      </c>
    </row>
    <row r="63" spans="1:6" x14ac:dyDescent="0.25">
      <c r="A63" s="20" t="s">
        <v>127</v>
      </c>
    </row>
    <row r="64" spans="1:6" x14ac:dyDescent="0.25">
      <c r="A64" s="20"/>
      <c r="D64" s="36">
        <f>SUM(D60:D63)</f>
        <v>18846.11</v>
      </c>
      <c r="F64" s="36">
        <f>SUM(F60:F63)</f>
        <v>5153.8899999999994</v>
      </c>
    </row>
    <row r="65" spans="1:6" x14ac:dyDescent="0.25">
      <c r="A65" s="20"/>
    </row>
    <row r="66" spans="1:6" x14ac:dyDescent="0.25">
      <c r="A66" s="20">
        <v>2023</v>
      </c>
    </row>
    <row r="67" spans="1:6" x14ac:dyDescent="0.25">
      <c r="A67" s="20" t="s">
        <v>124</v>
      </c>
      <c r="D67" s="35">
        <v>20008.489999999998</v>
      </c>
      <c r="F67" s="35">
        <v>3991.5099999999993</v>
      </c>
    </row>
    <row r="68" spans="1:6" x14ac:dyDescent="0.25">
      <c r="A68" s="20" t="s">
        <v>125</v>
      </c>
    </row>
    <row r="69" spans="1:6" x14ac:dyDescent="0.25">
      <c r="A69" s="20" t="s">
        <v>126</v>
      </c>
    </row>
    <row r="70" spans="1:6" x14ac:dyDescent="0.25">
      <c r="A70" s="20" t="s">
        <v>127</v>
      </c>
    </row>
    <row r="71" spans="1:6" x14ac:dyDescent="0.25">
      <c r="D71" s="36">
        <f>SUM(D67:D70)</f>
        <v>20008.489999999998</v>
      </c>
      <c r="F71" s="36">
        <f>SUM(F67:F70)</f>
        <v>3991.5099999999993</v>
      </c>
    </row>
    <row r="73" spans="1:6" x14ac:dyDescent="0.25">
      <c r="A73" s="20">
        <v>2024</v>
      </c>
    </row>
    <row r="74" spans="1:6" x14ac:dyDescent="0.25">
      <c r="A74" s="20" t="s">
        <v>124</v>
      </c>
      <c r="D74" s="35">
        <v>21242.57</v>
      </c>
      <c r="F74" s="35">
        <v>2757.4300000000003</v>
      </c>
    </row>
    <row r="75" spans="1:6" x14ac:dyDescent="0.25">
      <c r="A75" s="20" t="s">
        <v>125</v>
      </c>
    </row>
    <row r="76" spans="1:6" x14ac:dyDescent="0.25">
      <c r="A76" s="20" t="s">
        <v>126</v>
      </c>
    </row>
    <row r="77" spans="1:6" x14ac:dyDescent="0.25">
      <c r="A77" s="20" t="s">
        <v>127</v>
      </c>
    </row>
    <row r="78" spans="1:6" x14ac:dyDescent="0.25">
      <c r="D78" s="36">
        <f>SUM(D74:D77)</f>
        <v>21242.57</v>
      </c>
      <c r="F78" s="36">
        <f>SUM(F74:F77)</f>
        <v>2757.4300000000003</v>
      </c>
    </row>
    <row r="80" spans="1:6" x14ac:dyDescent="0.25">
      <c r="A80" s="20">
        <v>2025</v>
      </c>
    </row>
    <row r="81" spans="1:6" x14ac:dyDescent="0.25">
      <c r="A81" s="20" t="s">
        <v>124</v>
      </c>
      <c r="D81" s="35">
        <v>22552.77</v>
      </c>
      <c r="F81" s="35">
        <v>1447.23</v>
      </c>
    </row>
    <row r="82" spans="1:6" x14ac:dyDescent="0.25">
      <c r="A82" s="20" t="s">
        <v>125</v>
      </c>
    </row>
    <row r="83" spans="1:6" x14ac:dyDescent="0.25">
      <c r="A83" s="20" t="s">
        <v>126</v>
      </c>
    </row>
    <row r="84" spans="1:6" x14ac:dyDescent="0.25">
      <c r="A84" s="20" t="s">
        <v>127</v>
      </c>
    </row>
    <row r="85" spans="1:6" x14ac:dyDescent="0.25">
      <c r="D85" s="36">
        <f>SUM(D81:D84)</f>
        <v>22552.77</v>
      </c>
      <c r="F85" s="36">
        <f>SUM(F81:F84)</f>
        <v>1447.23</v>
      </c>
    </row>
    <row r="87" spans="1:6" x14ac:dyDescent="0.25">
      <c r="A87" s="23" t="s">
        <v>105</v>
      </c>
    </row>
    <row r="88" spans="1:6" x14ac:dyDescent="0.25">
      <c r="A88" s="20" t="s">
        <v>124</v>
      </c>
      <c r="D88" s="35">
        <v>11792.769999999999</v>
      </c>
      <c r="F88" s="35">
        <v>207.22999999999996</v>
      </c>
    </row>
    <row r="89" spans="1:6" x14ac:dyDescent="0.25">
      <c r="A89" s="20" t="s">
        <v>125</v>
      </c>
    </row>
    <row r="90" spans="1:6" x14ac:dyDescent="0.25">
      <c r="A90" s="20" t="s">
        <v>126</v>
      </c>
    </row>
    <row r="91" spans="1:6" x14ac:dyDescent="0.25">
      <c r="A91" s="20" t="s">
        <v>127</v>
      </c>
    </row>
    <row r="92" spans="1:6" x14ac:dyDescent="0.25">
      <c r="D92" s="36">
        <f>SUM(D88:D91)</f>
        <v>11792.769999999999</v>
      </c>
      <c r="F92" s="36">
        <f>SUM(F88:F91)</f>
        <v>207.22999999999996</v>
      </c>
    </row>
    <row r="94" spans="1:6" ht="15.75" thickBot="1" x14ac:dyDescent="0.3">
      <c r="A94" s="20" t="s">
        <v>128</v>
      </c>
      <c r="C94" s="34" t="s">
        <v>104</v>
      </c>
      <c r="D94" s="37">
        <f>D57+D64+D71+D78+D85+D92</f>
        <v>103968.38</v>
      </c>
      <c r="E94" s="34" t="s">
        <v>104</v>
      </c>
      <c r="F94" s="37">
        <f>F57+F64+F71+F78+F85+F92</f>
        <v>16031.619999999999</v>
      </c>
    </row>
    <row r="95" spans="1:6" ht="15.75" thickTop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4DDB-F9E3-4A15-9956-1DAC7EFBEA37}">
  <dimension ref="A2:L44"/>
  <sheetViews>
    <sheetView workbookViewId="0">
      <selection activeCell="D5" sqref="D5"/>
    </sheetView>
  </sheetViews>
  <sheetFormatPr defaultRowHeight="15" x14ac:dyDescent="0.25"/>
  <cols>
    <col min="1" max="1" width="36.85546875" customWidth="1"/>
    <col min="2" max="2" width="7" customWidth="1"/>
    <col min="3" max="3" width="2.7109375" customWidth="1"/>
    <col min="4" max="4" width="14.5703125" bestFit="1" customWidth="1"/>
    <col min="5" max="5" width="3.85546875" customWidth="1"/>
    <col min="6" max="6" width="2.85546875" customWidth="1"/>
    <col min="7" max="7" width="10.7109375" bestFit="1" customWidth="1"/>
  </cols>
  <sheetData>
    <row r="2" spans="1:12" ht="15.75" x14ac:dyDescent="0.25">
      <c r="A2" s="47" t="s">
        <v>65</v>
      </c>
      <c r="B2" s="47"/>
    </row>
    <row r="3" spans="1:12" x14ac:dyDescent="0.25">
      <c r="A3" s="2"/>
    </row>
    <row r="5" spans="1:12" x14ac:dyDescent="0.25">
      <c r="A5" s="3" t="s">
        <v>66</v>
      </c>
      <c r="G5" t="s">
        <v>67</v>
      </c>
    </row>
    <row r="6" spans="1:12" x14ac:dyDescent="0.25">
      <c r="G6">
        <v>2021</v>
      </c>
      <c r="H6">
        <v>2022</v>
      </c>
      <c r="I6">
        <v>2023</v>
      </c>
      <c r="J6">
        <v>2024</v>
      </c>
      <c r="K6">
        <v>2025</v>
      </c>
      <c r="L6">
        <v>2026</v>
      </c>
    </row>
    <row r="7" spans="1:12" x14ac:dyDescent="0.25">
      <c r="A7" s="4" t="s">
        <v>68</v>
      </c>
      <c r="G7" t="s">
        <v>69</v>
      </c>
      <c r="L7" t="s">
        <v>69</v>
      </c>
    </row>
    <row r="8" spans="1:12" x14ac:dyDescent="0.25">
      <c r="A8" s="4"/>
      <c r="G8" t="s">
        <v>70</v>
      </c>
      <c r="L8" t="s">
        <v>70</v>
      </c>
    </row>
    <row r="9" spans="1:12" x14ac:dyDescent="0.25">
      <c r="A9" s="3" t="s">
        <v>71</v>
      </c>
      <c r="D9" s="5">
        <v>44197</v>
      </c>
      <c r="G9" t="s">
        <v>72</v>
      </c>
      <c r="L9" t="s">
        <v>72</v>
      </c>
    </row>
    <row r="10" spans="1:12" x14ac:dyDescent="0.25">
      <c r="A10" s="3" t="s">
        <v>73</v>
      </c>
      <c r="D10" s="5">
        <v>46022</v>
      </c>
      <c r="G10" t="s">
        <v>74</v>
      </c>
      <c r="L10" t="s">
        <v>74</v>
      </c>
    </row>
    <row r="11" spans="1:12" x14ac:dyDescent="0.25">
      <c r="A11" s="3" t="s">
        <v>75</v>
      </c>
      <c r="D11" s="6" t="s">
        <v>76</v>
      </c>
      <c r="G11" t="s">
        <v>77</v>
      </c>
      <c r="L11" t="s">
        <v>77</v>
      </c>
    </row>
    <row r="12" spans="1:12" x14ac:dyDescent="0.25">
      <c r="A12" s="3"/>
      <c r="G12" t="s">
        <v>78</v>
      </c>
      <c r="L12" s="7" t="s">
        <v>78</v>
      </c>
    </row>
    <row r="13" spans="1:12" x14ac:dyDescent="0.25">
      <c r="A13" s="3" t="s">
        <v>79</v>
      </c>
      <c r="B13" t="s">
        <v>80</v>
      </c>
      <c r="D13" t="s">
        <v>81</v>
      </c>
      <c r="G13" s="7" t="s">
        <v>82</v>
      </c>
      <c r="L13" t="s">
        <v>82</v>
      </c>
    </row>
    <row r="14" spans="1:12" x14ac:dyDescent="0.25">
      <c r="A14" s="3" t="s">
        <v>83</v>
      </c>
      <c r="B14" t="s">
        <v>84</v>
      </c>
      <c r="D14">
        <v>12</v>
      </c>
      <c r="G14" t="s">
        <v>85</v>
      </c>
      <c r="L14" t="s">
        <v>85</v>
      </c>
    </row>
    <row r="15" spans="1:12" x14ac:dyDescent="0.25">
      <c r="A15" s="3" t="s">
        <v>86</v>
      </c>
      <c r="B15" t="s">
        <v>87</v>
      </c>
      <c r="D15" s="8">
        <v>0.06</v>
      </c>
      <c r="G15" t="s">
        <v>88</v>
      </c>
      <c r="L15" t="s">
        <v>88</v>
      </c>
    </row>
    <row r="16" spans="1:12" x14ac:dyDescent="0.25">
      <c r="A16" s="3" t="s">
        <v>89</v>
      </c>
      <c r="B16" s="2"/>
      <c r="D16">
        <v>60</v>
      </c>
      <c r="G16" t="s">
        <v>90</v>
      </c>
      <c r="L16" t="s">
        <v>90</v>
      </c>
    </row>
    <row r="17" spans="1:12" x14ac:dyDescent="0.25">
      <c r="A17" s="9" t="s">
        <v>91</v>
      </c>
      <c r="B17" s="2"/>
      <c r="D17" s="10">
        <v>2000</v>
      </c>
      <c r="G17" t="s">
        <v>92</v>
      </c>
      <c r="L17" t="s">
        <v>92</v>
      </c>
    </row>
    <row r="18" spans="1:12" x14ac:dyDescent="0.25">
      <c r="G18" t="s">
        <v>93</v>
      </c>
      <c r="L18" t="s">
        <v>93</v>
      </c>
    </row>
    <row r="19" spans="1:12" x14ac:dyDescent="0.25">
      <c r="A19" s="3"/>
      <c r="B19" s="2"/>
      <c r="D19" s="10"/>
    </row>
    <row r="20" spans="1:12" x14ac:dyDescent="0.25">
      <c r="A20" s="9" t="s">
        <v>94</v>
      </c>
      <c r="B20" s="2"/>
      <c r="D20" s="11">
        <v>103968.37710977242</v>
      </c>
      <c r="G20">
        <v>6</v>
      </c>
      <c r="L20">
        <v>6</v>
      </c>
    </row>
    <row r="21" spans="1:12" x14ac:dyDescent="0.25">
      <c r="A21" s="9" t="s">
        <v>95</v>
      </c>
      <c r="D21" s="1">
        <v>0</v>
      </c>
      <c r="H21">
        <v>12</v>
      </c>
      <c r="I21">
        <v>12</v>
      </c>
      <c r="J21">
        <v>12</v>
      </c>
      <c r="K21">
        <v>12</v>
      </c>
    </row>
    <row r="22" spans="1:12" ht="26.25" x14ac:dyDescent="0.25">
      <c r="A22" s="9" t="s">
        <v>96</v>
      </c>
      <c r="B22" s="2"/>
      <c r="D22" s="1">
        <v>0</v>
      </c>
      <c r="L22">
        <f>4*12</f>
        <v>48</v>
      </c>
    </row>
    <row r="23" spans="1:12" ht="26.25" x14ac:dyDescent="0.25">
      <c r="A23" s="9" t="s">
        <v>97</v>
      </c>
      <c r="B23" s="2"/>
      <c r="D23" s="1">
        <v>0</v>
      </c>
      <c r="L23">
        <v>6</v>
      </c>
    </row>
    <row r="24" spans="1:12" x14ac:dyDescent="0.25">
      <c r="L24">
        <v>6</v>
      </c>
    </row>
    <row r="25" spans="1:12" x14ac:dyDescent="0.25">
      <c r="A25" s="9" t="s">
        <v>98</v>
      </c>
      <c r="D25" s="12">
        <f>SUM(D20:D22)</f>
        <v>103968.37710977242</v>
      </c>
      <c r="L25">
        <f>SUM(L22:L24)</f>
        <v>60</v>
      </c>
    </row>
    <row r="27" spans="1:12" ht="26.25" x14ac:dyDescent="0.25">
      <c r="A27" s="9" t="s">
        <v>99</v>
      </c>
      <c r="D27" s="13">
        <f>D25/60</f>
        <v>1732.8062851628738</v>
      </c>
    </row>
    <row r="28" spans="1:12" ht="26.25" x14ac:dyDescent="0.25">
      <c r="A28" s="9" t="s">
        <v>100</v>
      </c>
      <c r="D28" s="14">
        <f>D25/60</f>
        <v>1732.8062851628738</v>
      </c>
    </row>
    <row r="29" spans="1:12" ht="26.25" x14ac:dyDescent="0.25">
      <c r="A29" s="9" t="s">
        <v>101</v>
      </c>
      <c r="D29" s="14">
        <f>1732.81*12</f>
        <v>20793.72</v>
      </c>
    </row>
    <row r="32" spans="1:12" x14ac:dyDescent="0.25">
      <c r="A32" s="15"/>
      <c r="B32" s="15"/>
      <c r="C32" s="16"/>
      <c r="D32" s="48" t="s">
        <v>102</v>
      </c>
    </row>
    <row r="33" spans="1:4" x14ac:dyDescent="0.25">
      <c r="A33" s="17" t="s">
        <v>103</v>
      </c>
      <c r="B33" s="3"/>
      <c r="C33" s="16"/>
      <c r="D33" s="49"/>
    </row>
    <row r="34" spans="1:4" x14ac:dyDescent="0.25">
      <c r="A34" s="18"/>
      <c r="B34" s="18"/>
      <c r="C34" s="16"/>
      <c r="D34" s="19"/>
    </row>
    <row r="35" spans="1:4" x14ac:dyDescent="0.25">
      <c r="A35" s="20">
        <v>2021</v>
      </c>
      <c r="B35" s="20"/>
      <c r="C35" s="21" t="s">
        <v>104</v>
      </c>
      <c r="D35" s="22">
        <f>1732.81*6</f>
        <v>10396.86</v>
      </c>
    </row>
    <row r="36" spans="1:4" x14ac:dyDescent="0.25">
      <c r="A36" s="20">
        <v>2022</v>
      </c>
      <c r="B36" s="20"/>
      <c r="C36" s="21"/>
      <c r="D36" s="22">
        <f>1732.81*12</f>
        <v>20793.72</v>
      </c>
    </row>
    <row r="37" spans="1:4" x14ac:dyDescent="0.25">
      <c r="A37" s="20">
        <v>2023</v>
      </c>
      <c r="B37" s="20"/>
      <c r="C37" s="21"/>
      <c r="D37" s="22">
        <f t="shared" ref="D37:D39" si="0">1732.81*12</f>
        <v>20793.72</v>
      </c>
    </row>
    <row r="38" spans="1:4" x14ac:dyDescent="0.25">
      <c r="A38" s="20">
        <v>2024</v>
      </c>
      <c r="B38" s="20"/>
      <c r="C38" s="21"/>
      <c r="D38" s="22">
        <f t="shared" si="0"/>
        <v>20793.72</v>
      </c>
    </row>
    <row r="39" spans="1:4" x14ac:dyDescent="0.25">
      <c r="A39" s="20">
        <v>2025</v>
      </c>
      <c r="B39" s="20"/>
      <c r="C39" s="21"/>
      <c r="D39" s="22">
        <f t="shared" si="0"/>
        <v>20793.72</v>
      </c>
    </row>
    <row r="40" spans="1:4" x14ac:dyDescent="0.25">
      <c r="A40" s="23" t="s">
        <v>105</v>
      </c>
      <c r="B40" s="23"/>
      <c r="C40" s="21"/>
      <c r="D40" s="22">
        <f>(1732.81*6)-0.22</f>
        <v>10396.640000000001</v>
      </c>
    </row>
    <row r="41" spans="1:4" x14ac:dyDescent="0.25">
      <c r="A41" s="18"/>
      <c r="B41" s="18"/>
      <c r="C41" s="21"/>
      <c r="D41" s="24"/>
    </row>
    <row r="42" spans="1:4" x14ac:dyDescent="0.25">
      <c r="A42" s="18"/>
      <c r="B42" s="18"/>
      <c r="C42" s="21"/>
      <c r="D42" s="22"/>
    </row>
    <row r="43" spans="1:4" ht="15.75" thickBot="1" x14ac:dyDescent="0.3">
      <c r="A43" s="3" t="s">
        <v>106</v>
      </c>
      <c r="B43" s="3"/>
      <c r="C43" s="21" t="s">
        <v>104</v>
      </c>
      <c r="D43" s="25">
        <f>SUM(D33:D40)</f>
        <v>103968.38</v>
      </c>
    </row>
    <row r="44" spans="1:4" ht="15.75" thickTop="1" x14ac:dyDescent="0.25"/>
  </sheetData>
  <mergeCells count="2">
    <mergeCell ref="A2:B2"/>
    <mergeCell ref="D32:D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1BA1-B99E-4926-9DD8-B02D4B8EC782}">
  <dimension ref="A2:L44"/>
  <sheetViews>
    <sheetView topLeftCell="A7" workbookViewId="0">
      <selection activeCell="D37" sqref="D37"/>
    </sheetView>
  </sheetViews>
  <sheetFormatPr defaultRowHeight="15" x14ac:dyDescent="0.25"/>
  <cols>
    <col min="1" max="1" width="36.85546875" customWidth="1"/>
    <col min="2" max="2" width="7" customWidth="1"/>
    <col min="3" max="3" width="2.7109375" customWidth="1"/>
    <col min="4" max="4" width="14.5703125" bestFit="1" customWidth="1"/>
    <col min="5" max="5" width="3.85546875" customWidth="1"/>
    <col min="6" max="6" width="2.85546875" customWidth="1"/>
    <col min="7" max="7" width="10.7109375" bestFit="1" customWidth="1"/>
  </cols>
  <sheetData>
    <row r="2" spans="1:12" ht="15.75" x14ac:dyDescent="0.25">
      <c r="A2" s="47" t="s">
        <v>65</v>
      </c>
      <c r="B2" s="47"/>
    </row>
    <row r="3" spans="1:12" x14ac:dyDescent="0.25">
      <c r="A3" s="2"/>
    </row>
    <row r="5" spans="1:12" x14ac:dyDescent="0.25">
      <c r="A5" s="3" t="s">
        <v>66</v>
      </c>
      <c r="G5" t="s">
        <v>67</v>
      </c>
    </row>
    <row r="6" spans="1:12" x14ac:dyDescent="0.25">
      <c r="G6">
        <v>2021</v>
      </c>
      <c r="H6">
        <v>2022</v>
      </c>
      <c r="I6">
        <v>2023</v>
      </c>
      <c r="J6">
        <v>2024</v>
      </c>
      <c r="K6">
        <v>2025</v>
      </c>
      <c r="L6">
        <v>2026</v>
      </c>
    </row>
    <row r="7" spans="1:12" x14ac:dyDescent="0.25">
      <c r="A7" s="4" t="s">
        <v>68</v>
      </c>
      <c r="G7" t="s">
        <v>69</v>
      </c>
      <c r="L7" t="s">
        <v>69</v>
      </c>
    </row>
    <row r="8" spans="1:12" x14ac:dyDescent="0.25">
      <c r="A8" s="4"/>
      <c r="G8" t="s">
        <v>70</v>
      </c>
      <c r="L8" t="s">
        <v>70</v>
      </c>
    </row>
    <row r="9" spans="1:12" x14ac:dyDescent="0.25">
      <c r="A9" s="3" t="s">
        <v>71</v>
      </c>
      <c r="D9" s="5"/>
      <c r="G9" t="s">
        <v>72</v>
      </c>
      <c r="L9" t="s">
        <v>72</v>
      </c>
    </row>
    <row r="10" spans="1:12" x14ac:dyDescent="0.25">
      <c r="A10" s="3" t="s">
        <v>73</v>
      </c>
      <c r="D10" s="5"/>
      <c r="G10" t="s">
        <v>74</v>
      </c>
      <c r="L10" t="s">
        <v>74</v>
      </c>
    </row>
    <row r="11" spans="1:12" x14ac:dyDescent="0.25">
      <c r="A11" s="3" t="s">
        <v>75</v>
      </c>
      <c r="D11" s="6"/>
      <c r="G11" t="s">
        <v>77</v>
      </c>
      <c r="L11" t="s">
        <v>77</v>
      </c>
    </row>
    <row r="12" spans="1:12" x14ac:dyDescent="0.25">
      <c r="A12" s="3"/>
      <c r="G12" t="s">
        <v>78</v>
      </c>
      <c r="L12" s="7" t="s">
        <v>78</v>
      </c>
    </row>
    <row r="13" spans="1:12" x14ac:dyDescent="0.25">
      <c r="A13" s="3" t="s">
        <v>79</v>
      </c>
      <c r="B13" t="s">
        <v>80</v>
      </c>
      <c r="G13" s="7" t="s">
        <v>82</v>
      </c>
      <c r="L13" t="s">
        <v>82</v>
      </c>
    </row>
    <row r="14" spans="1:12" x14ac:dyDescent="0.25">
      <c r="A14" s="3" t="s">
        <v>83</v>
      </c>
      <c r="B14" t="s">
        <v>84</v>
      </c>
      <c r="G14" t="s">
        <v>85</v>
      </c>
      <c r="L14" t="s">
        <v>85</v>
      </c>
    </row>
    <row r="15" spans="1:12" x14ac:dyDescent="0.25">
      <c r="A15" s="3" t="s">
        <v>86</v>
      </c>
      <c r="B15" t="s">
        <v>87</v>
      </c>
      <c r="D15" s="8"/>
      <c r="G15" t="s">
        <v>88</v>
      </c>
      <c r="L15" t="s">
        <v>88</v>
      </c>
    </row>
    <row r="16" spans="1:12" x14ac:dyDescent="0.25">
      <c r="A16" s="3" t="s">
        <v>89</v>
      </c>
      <c r="B16" s="2"/>
      <c r="G16" t="s">
        <v>90</v>
      </c>
      <c r="L16" t="s">
        <v>90</v>
      </c>
    </row>
    <row r="17" spans="1:12" x14ac:dyDescent="0.25">
      <c r="A17" s="9" t="s">
        <v>91</v>
      </c>
      <c r="B17" s="2"/>
      <c r="D17" s="10"/>
      <c r="G17" t="s">
        <v>92</v>
      </c>
      <c r="L17" t="s">
        <v>92</v>
      </c>
    </row>
    <row r="18" spans="1:12" x14ac:dyDescent="0.25">
      <c r="G18" t="s">
        <v>93</v>
      </c>
      <c r="L18" t="s">
        <v>93</v>
      </c>
    </row>
    <row r="19" spans="1:12" x14ac:dyDescent="0.25">
      <c r="A19" s="3"/>
      <c r="B19" s="2"/>
      <c r="D19" s="10"/>
    </row>
    <row r="20" spans="1:12" x14ac:dyDescent="0.25">
      <c r="A20" s="9" t="s">
        <v>94</v>
      </c>
      <c r="B20" s="2"/>
      <c r="D20" s="11"/>
      <c r="G20">
        <v>6</v>
      </c>
      <c r="L20">
        <v>6</v>
      </c>
    </row>
    <row r="21" spans="1:12" x14ac:dyDescent="0.25">
      <c r="A21" s="9" t="s">
        <v>95</v>
      </c>
      <c r="D21" s="1">
        <v>0</v>
      </c>
      <c r="H21">
        <v>12</v>
      </c>
      <c r="I21">
        <v>12</v>
      </c>
      <c r="J21">
        <v>12</v>
      </c>
      <c r="K21">
        <v>12</v>
      </c>
    </row>
    <row r="22" spans="1:12" ht="26.25" x14ac:dyDescent="0.25">
      <c r="A22" s="9" t="s">
        <v>96</v>
      </c>
      <c r="B22" s="2"/>
      <c r="D22" s="1">
        <v>0</v>
      </c>
      <c r="L22">
        <f>4*12</f>
        <v>48</v>
      </c>
    </row>
    <row r="23" spans="1:12" ht="26.25" x14ac:dyDescent="0.25">
      <c r="A23" s="9" t="s">
        <v>97</v>
      </c>
      <c r="B23" s="2"/>
      <c r="D23" s="1">
        <v>0</v>
      </c>
      <c r="L23">
        <v>6</v>
      </c>
    </row>
    <row r="24" spans="1:12" x14ac:dyDescent="0.25">
      <c r="L24">
        <v>6</v>
      </c>
    </row>
    <row r="25" spans="1:12" x14ac:dyDescent="0.25">
      <c r="A25" s="9" t="s">
        <v>98</v>
      </c>
      <c r="D25" s="12">
        <f>SUM(D20:D22)</f>
        <v>0</v>
      </c>
      <c r="L25">
        <f>SUM(L22:L24)</f>
        <v>60</v>
      </c>
    </row>
    <row r="27" spans="1:12" ht="26.25" x14ac:dyDescent="0.25">
      <c r="A27" s="9" t="s">
        <v>99</v>
      </c>
      <c r="D27" s="13">
        <f>D25/60</f>
        <v>0</v>
      </c>
    </row>
    <row r="28" spans="1:12" ht="26.25" x14ac:dyDescent="0.25">
      <c r="A28" s="9" t="s">
        <v>100</v>
      </c>
      <c r="D28" s="14">
        <f>D25/60</f>
        <v>0</v>
      </c>
    </row>
    <row r="29" spans="1:12" ht="26.25" x14ac:dyDescent="0.25">
      <c r="A29" s="9" t="s">
        <v>101</v>
      </c>
      <c r="D29" s="14"/>
    </row>
    <row r="32" spans="1:12" x14ac:dyDescent="0.25">
      <c r="A32" s="15"/>
      <c r="B32" s="15"/>
      <c r="C32" s="16"/>
      <c r="D32" s="48" t="s">
        <v>102</v>
      </c>
    </row>
    <row r="33" spans="1:4" x14ac:dyDescent="0.25">
      <c r="A33" s="17" t="s">
        <v>103</v>
      </c>
      <c r="B33" s="3"/>
      <c r="C33" s="16"/>
      <c r="D33" s="49"/>
    </row>
    <row r="34" spans="1:4" x14ac:dyDescent="0.25">
      <c r="A34" s="18"/>
      <c r="B34" s="18"/>
      <c r="C34" s="16"/>
      <c r="D34" s="19"/>
    </row>
    <row r="35" spans="1:4" x14ac:dyDescent="0.25">
      <c r="A35" s="20">
        <v>2021</v>
      </c>
      <c r="B35" s="20"/>
      <c r="C35" s="21" t="s">
        <v>104</v>
      </c>
      <c r="D35" s="22">
        <v>0</v>
      </c>
    </row>
    <row r="36" spans="1:4" x14ac:dyDescent="0.25">
      <c r="A36" s="20">
        <v>2022</v>
      </c>
      <c r="B36" s="20"/>
      <c r="C36" s="21"/>
      <c r="D36" s="22">
        <v>0</v>
      </c>
    </row>
    <row r="37" spans="1:4" x14ac:dyDescent="0.25">
      <c r="A37" s="20">
        <v>2023</v>
      </c>
      <c r="B37" s="20"/>
      <c r="C37" s="21"/>
      <c r="D37" s="22">
        <v>0</v>
      </c>
    </row>
    <row r="38" spans="1:4" x14ac:dyDescent="0.25">
      <c r="A38" s="20">
        <v>2024</v>
      </c>
      <c r="B38" s="20"/>
      <c r="C38" s="21"/>
      <c r="D38" s="22">
        <v>0</v>
      </c>
    </row>
    <row r="39" spans="1:4" x14ac:dyDescent="0.25">
      <c r="A39" s="20">
        <v>2025</v>
      </c>
      <c r="B39" s="20"/>
      <c r="C39" s="21"/>
      <c r="D39" s="22">
        <v>0</v>
      </c>
    </row>
    <row r="40" spans="1:4" x14ac:dyDescent="0.25">
      <c r="A40" s="23" t="s">
        <v>105</v>
      </c>
      <c r="B40" s="23"/>
      <c r="C40" s="21"/>
      <c r="D40" s="22">
        <v>0</v>
      </c>
    </row>
    <row r="41" spans="1:4" x14ac:dyDescent="0.25">
      <c r="A41" s="18"/>
      <c r="B41" s="18"/>
      <c r="C41" s="21"/>
      <c r="D41" s="24"/>
    </row>
    <row r="42" spans="1:4" x14ac:dyDescent="0.25">
      <c r="A42" s="18"/>
      <c r="B42" s="18"/>
      <c r="C42" s="21"/>
      <c r="D42" s="22"/>
    </row>
    <row r="43" spans="1:4" ht="15.75" thickBot="1" x14ac:dyDescent="0.3">
      <c r="A43" s="3" t="s">
        <v>106</v>
      </c>
      <c r="B43" s="3"/>
      <c r="C43" s="21" t="s">
        <v>104</v>
      </c>
      <c r="D43" s="25">
        <f>SUM(D33:D40)</f>
        <v>0</v>
      </c>
    </row>
    <row r="44" spans="1:4" ht="15.75" thickTop="1" x14ac:dyDescent="0.25"/>
  </sheetData>
  <mergeCells count="2">
    <mergeCell ref="A2:B2"/>
    <mergeCell ref="D32:D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6C9A39946BD4EAD042AFCC1B9406E" ma:contentTypeVersion="3" ma:contentTypeDescription="Create a new document." ma:contentTypeScope="" ma:versionID="c732dec39901474439b912715d4d3e4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360bb04c-dde0-4e05-87cd-50c1c3e4bdd6" targetNamespace="http://schemas.microsoft.com/office/2006/metadata/properties" ma:root="true" ma:fieldsID="1782a090c721ada3f469d635f6edd32e" ns1:_="" ns2:_="" ns3:_="">
    <xsd:import namespace="http://schemas.microsoft.com/sharepoint/v3"/>
    <xsd:import namespace="1d496aed-39d0-4758-b3cf-4e4773287716"/>
    <xsd:import namespace="360bb04c-dde0-4e05-87cd-50c1c3e4bdd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b04c-dde0-4e05-87cd-50c1c3e4bdd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ACF25829-1BF8-44E1-8C07-E90A9EA7AEBD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360bb04c-dde0-4e05-87cd-50c1c3e4bdd6" xsi:nil="true"/>
    <TaxCatchAll xmlns="1d496aed-39d0-4758-b3cf-4e4773287716"/>
    <Page_x0020_SubHeader xmlns="360bb04c-dde0-4e05-87cd-50c1c3e4bdd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A35CDB-9D9C-45C5-819F-345B76E4A864}"/>
</file>

<file path=customXml/itemProps2.xml><?xml version="1.0" encoding="utf-8"?>
<ds:datastoreItem xmlns:ds="http://schemas.openxmlformats.org/officeDocument/2006/customXml" ds:itemID="{E346A0F5-B841-4F72-A45E-52DBFCA55AF2}"/>
</file>

<file path=customXml/itemProps3.xml><?xml version="1.0" encoding="utf-8"?>
<ds:datastoreItem xmlns:ds="http://schemas.openxmlformats.org/officeDocument/2006/customXml" ds:itemID="{2EC2B5F4-4485-418E-A7D4-65B54A2249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PV of lease payments template</vt:lpstr>
      <vt:lpstr>Lease liability Amortization</vt:lpstr>
      <vt:lpstr>Lease Liability Amort (blank)</vt:lpstr>
      <vt:lpstr>Create Amort Sch Lease Liab (1)</vt:lpstr>
      <vt:lpstr>Lease Liability Amort (example)</vt:lpstr>
      <vt:lpstr>Lease Asset Amort Sch (example)</vt:lpstr>
      <vt:lpstr>Lease Asset Amort Sch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Debara Montgomery</dc:creator>
  <cp:lastModifiedBy>Debara Montgomery</cp:lastModifiedBy>
  <dcterms:created xsi:type="dcterms:W3CDTF">2020-06-23T23:33:32Z</dcterms:created>
  <dcterms:modified xsi:type="dcterms:W3CDTF">2021-07-21T15:03:46Z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0x010100B786C9A39946BD4EAD042AFCC1B9406E</vt:lpwstr>
  </property>
</Properties>
</file>